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00" windowHeight="11055" tabRatio="800" activeTab="0"/>
  </bookViews>
  <sheets>
    <sheet name="Sphygmochron" sheetId="1" r:id="rId1"/>
    <sheet name="CGie001" sheetId="2" r:id="rId2"/>
    <sheet name="CGie001blk" sheetId="3" state="hidden" r:id="rId3"/>
    <sheet name="TimePlot" sheetId="4" r:id="rId4"/>
    <sheet name="Daily" sheetId="5" r:id="rId5"/>
    <sheet name="DayNight" sheetId="6" r:id="rId6"/>
    <sheet name="Circadian" sheetId="7" state="hidden" r:id="rId7"/>
    <sheet name="SBP CP" sheetId="8" r:id="rId8"/>
    <sheet name="DBP CP" sheetId="9" r:id="rId9"/>
    <sheet name="HR CP" sheetId="10" r:id="rId10"/>
    <sheet name="SBP Profile" sheetId="11" state="hidden" r:id="rId11"/>
    <sheet name="SBP Regression" sheetId="12" state="hidden" r:id="rId12"/>
    <sheet name="DBP Profile" sheetId="13" state="hidden" r:id="rId13"/>
    <sheet name="DBP Regression" sheetId="14" state="hidden" r:id="rId14"/>
    <sheet name="HR Profile" sheetId="15" state="hidden" r:id="rId15"/>
    <sheet name="HR Regression" sheetId="16" state="hidden" r:id="rId16"/>
    <sheet name="formPart3Circadian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<sst xmlns="http://schemas.openxmlformats.org/spreadsheetml/2006/main" count="842" uniqueCount="151">
  <si>
    <t>CGi01</t>
  </si>
  <si>
    <t>SPHYGMOCHRON-TM</t>
  </si>
  <si>
    <t>Monitoring Profile over Time;</t>
  </si>
  <si>
    <t>Computer Comparison with Peer Group Limits</t>
  </si>
  <si>
    <t>Blood Pressure (BP) and Related Cardiovascular Summary.</t>
  </si>
  <si>
    <t>Name:---------------------</t>
  </si>
  <si>
    <t>Patient #:</t>
  </si>
  <si>
    <t>CGie001</t>
  </si>
  <si>
    <t>Age:</t>
  </si>
  <si>
    <t>Sex:</t>
  </si>
  <si>
    <t>M</t>
  </si>
  <si>
    <t>Monitoring From:</t>
  </si>
  <si>
    <t>To:</t>
  </si>
  <si>
    <t>Comments:</t>
  </si>
  <si>
    <t>CHRONOBIOLOGIC CHARACTERISTICS</t>
  </si>
  <si>
    <t>ADJUSTED 24-h MEAN</t>
  </si>
  <si>
    <t>(MESOR)</t>
  </si>
  <si>
    <t>PREDICTABLE CHANGE</t>
  </si>
  <si>
    <t>(DOUBLE AMPLITUDE)</t>
  </si>
  <si>
    <t>TIMING OF OVERALL</t>
  </si>
  <si>
    <t>HIGH VALUES</t>
  </si>
  <si>
    <t>(ACROPHASE) (hr:min)</t>
  </si>
  <si>
    <t>SYSTOLIC BP (mmHg)</t>
  </si>
  <si>
    <t>DIASTOLIC BP (mmHg)</t>
  </si>
  <si>
    <t>HEART RATE (bpm)</t>
  </si>
  <si>
    <t>Patient</t>
  </si>
  <si>
    <t>Peer Group</t>
  </si>
  <si>
    <t>Value</t>
  </si>
  <si>
    <t>Reference</t>
  </si>
  <si>
    <t>Limits</t>
  </si>
  <si>
    <t>Range</t>
  </si>
  <si>
    <t>PERCENT TIME</t>
  </si>
  <si>
    <t>OF ELEVATION</t>
  </si>
  <si>
    <t>TIMING OF</t>
  </si>
  <si>
    <t>EXCESS</t>
  </si>
  <si>
    <t>EXTENT OF EXCESS</t>
  </si>
  <si>
    <t>DURING 24 HOURS</t>
  </si>
  <si>
    <t>HBI*</t>
  </si>
  <si>
    <t>10-YEAR CUMULATIVE</t>
  </si>
  <si>
    <t>STD (MIN; MAX)*</t>
  </si>
  <si>
    <t>(hr:min)</t>
  </si>
  <si>
    <t>(mmHg x hour)</t>
  </si>
  <si>
    <t>(mmHg x hour)(in 1,000's units)</t>
  </si>
  <si>
    <t>Individualized bounded indices: (STD = Standard)(Min = Minimum)(Max = Maximum)(HBI = Hyperbanic Index)</t>
  </si>
  <si>
    <t>INTERVENTION NEEDED</t>
  </si>
  <si>
    <t>MORE MONITORING NEEDED</t>
  </si>
  <si>
    <t>No</t>
  </si>
  <si>
    <t>Yes</t>
  </si>
  <si>
    <t>Drug</t>
  </si>
  <si>
    <t>Non-Drug</t>
  </si>
  <si>
    <t>Annually</t>
  </si>
  <si>
    <t>As soon as possible</t>
  </si>
  <si>
    <t>Other specify_________________________</t>
  </si>
  <si>
    <t>Prepared By_________________________________________ Date____/____/________</t>
  </si>
  <si>
    <t>1) Unusually long standing or lying down during waking: unusual activity, such as exercise, emotional</t>
  </si>
  <si>
    <t>loads, or schedule changes, e.g. shiftwork; etc.; 2) Salt, calories, kind and amount, other, etc.</t>
  </si>
  <si>
    <t>Copyright, Halberg Chronobiology Center, University of Minnesota, Mayo Hospital, Rooms 715,</t>
  </si>
  <si>
    <t>733-5 (7th floor), Minneapolis Campus, Del Code 8609, 420 Deleware Street SE,</t>
  </si>
  <si>
    <t>Minneapolis, MN 55455, USA. Fax 612-624-9989.</t>
  </si>
  <si>
    <t>For questions, call F. Halberg or G. Cornelissen at 612-624-6976.</t>
  </si>
  <si>
    <t>SBP</t>
  </si>
  <si>
    <t>Day</t>
  </si>
  <si>
    <t>Date</t>
  </si>
  <si>
    <t>N</t>
  </si>
  <si>
    <t>24-Hour</t>
  </si>
  <si>
    <t>Mean</t>
  </si>
  <si>
    <t>StDev</t>
  </si>
  <si>
    <t>DBP</t>
  </si>
  <si>
    <t>HR</t>
  </si>
  <si>
    <t>Overall</t>
  </si>
  <si>
    <t>MAP</t>
  </si>
  <si>
    <t>PP</t>
  </si>
  <si>
    <t>DP</t>
  </si>
  <si>
    <t>Wakeup Time = 08:30</t>
  </si>
  <si>
    <t>Bed Time = 22:30</t>
  </si>
  <si>
    <t>Begin Day Time = 11:30</t>
  </si>
  <si>
    <t>End Day Time = 19:30</t>
  </si>
  <si>
    <t>Begin Night Time = 23:30</t>
  </si>
  <si>
    <t>End Night Time = 7:30</t>
  </si>
  <si>
    <t>Systolic Blood Pressure (SBP)</t>
  </si>
  <si>
    <t>Day Time</t>
  </si>
  <si>
    <t>Night Time</t>
  </si>
  <si>
    <t>DNR%</t>
  </si>
  <si>
    <t>Diastolic Blood Pressure (DBP)</t>
  </si>
  <si>
    <t>Heart Rate (HR)</t>
  </si>
  <si>
    <t>Mean Arterial Pressure (MAP)</t>
  </si>
  <si>
    <t>Pulse Pressure (PP)</t>
  </si>
  <si>
    <t>Double Product (DP)</t>
  </si>
  <si>
    <t>ID</t>
  </si>
  <si>
    <t>Time</t>
  </si>
  <si>
    <t>t</t>
  </si>
  <si>
    <t>SBP x1</t>
  </si>
  <si>
    <t>SBP z1</t>
  </si>
  <si>
    <t>SBP x2</t>
  </si>
  <si>
    <t>SBP z2</t>
  </si>
  <si>
    <t>SBP Fit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</si>
  <si>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</si>
  <si>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</si>
  <si>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</si>
  <si>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</si>
  <si>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</si>
  <si>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</si>
  <si>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</si>
  <si>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</si>
  <si>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</si>
  <si>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</si>
  <si>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</si>
  <si>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</si>
  <si>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</si>
  <si>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</si>
  <si>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</si>
  <si>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</si>
  <si>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</si>
  <si>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</si>
  <si>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</si>
  <si>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</si>
  <si>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</si>
  <si>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</si>
  <si>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</si>
  <si>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X Variable 2</t>
  </si>
  <si>
    <t>X Variable 3</t>
  </si>
  <si>
    <t>X Variable 4</t>
  </si>
  <si>
    <t>SBP(t)</t>
  </si>
  <si>
    <t>DBP x1</t>
  </si>
  <si>
    <t>DBP z1</t>
  </si>
  <si>
    <t>DBP x2</t>
  </si>
  <si>
    <t>DBP z2</t>
  </si>
  <si>
    <t>DBP Fit</t>
  </si>
  <si>
    <t>DBP(t)</t>
  </si>
  <si>
    <t>HR x1</t>
  </si>
  <si>
    <t>HR z1</t>
  </si>
  <si>
    <t>HR x2</t>
  </si>
  <si>
    <t>HR z2</t>
  </si>
  <si>
    <t>HR Fit</t>
  </si>
  <si>
    <t>HR(t)</t>
  </si>
  <si>
    <t>109.3-141.6</t>
  </si>
  <si>
    <t>69.6-86.8</t>
  </si>
  <si>
    <t>65.9-87.9</t>
  </si>
  <si>
    <t>3.41-34.00</t>
  </si>
  <si>
    <t>0.00-27.55</t>
  </si>
  <si>
    <t>0.00-33.40</t>
  </si>
  <si>
    <t>8:30-18:27</t>
  </si>
  <si>
    <t>8:54-16.58</t>
  </si>
  <si>
    <t>9:39-18:57</t>
  </si>
  <si>
    <t>SBP = Systolic Blood Pressure (mmHg)</t>
  </si>
  <si>
    <t>DBP = Diastolic Blood Pressure (mgHg)</t>
  </si>
  <si>
    <t>HR = Heart Rate (beats/min)</t>
  </si>
  <si>
    <t>MAP = Mean Arterial Pressure (MAP=(SBP+(2*DBP))/3) (mmHg)</t>
  </si>
  <si>
    <t>PP = Pulse Pressure (PP=SBP-DBP) (mmHg)</t>
  </si>
  <si>
    <t>DP = Double Product (DP=(SBP*HR)/100) (mmHg*bpm%)</t>
  </si>
  <si>
    <t>SBP CHAT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</si>
</sst>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.0"/>
    <numFmt numFmtId="167" formatCode="0.0%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2"/>
    </font>
    <font>
      <sz val="6"/>
      <color indexed="8"/>
      <name val="Times New Roman"/>
      <family val="2"/>
    </font>
    <font>
      <sz val="8"/>
      <color indexed="8"/>
      <name val="Times New Roman"/>
      <family val="2"/>
    </font>
    <font>
      <i/>
      <sz val="12"/>
      <color indexed="8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2"/>
    </font>
    <font>
      <sz val="6"/>
      <color theme="1"/>
      <name val="Times New Roman"/>
      <family val="2"/>
    </font>
    <font>
      <sz val="8"/>
      <color theme="1"/>
      <name val="Times New Roman"/>
      <family val="2"/>
    </font>
    <font>
      <i/>
      <sz val="12"/>
      <color theme="1"/>
      <name val="Times New Roman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47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 vertical="top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Continuous"/>
    </xf>
    <xf numFmtId="22" fontId="0" fillId="0" borderId="0" xfId="0" applyNumberFormat="1" applyAlignment="1">
      <alignment horizontal="left"/>
    </xf>
    <xf numFmtId="166" fontId="0" fillId="0" borderId="13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0" fontId="0" fillId="0" borderId="13" xfId="0" applyNumberForma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167" fontId="0" fillId="0" borderId="15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/>
    </xf>
    <xf numFmtId="166" fontId="52" fillId="0" borderId="13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/>
    </xf>
    <xf numFmtId="2" fontId="44" fillId="0" borderId="13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Timeplot of oscillometric readings of CGie001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6525"/>
          <c:w val="0.806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CGie001blk!$C$1</c:f>
              <c:strCache>
                <c:ptCount val="1"/>
                <c:pt idx="0">
                  <c:v>SBP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CGie001blk!$B$2:$B$241</c:f>
              <c:strCache>
                <c:ptCount val="240"/>
                <c:pt idx="0">
                  <c:v>41312.875</c:v>
                </c:pt>
                <c:pt idx="1">
                  <c:v>41312.895833333336</c:v>
                </c:pt>
                <c:pt idx="2">
                  <c:v>41312.916666666664</c:v>
                </c:pt>
                <c:pt idx="3">
                  <c:v>41312.9375</c:v>
                </c:pt>
                <c:pt idx="4">
                  <c:v>41312.958333333336</c:v>
                </c:pt>
                <c:pt idx="5">
                  <c:v>41312.979166666664</c:v>
                </c:pt>
                <c:pt idx="6">
                  <c:v>41313</c:v>
                </c:pt>
                <c:pt idx="7">
                  <c:v>41313.021527777775</c:v>
                </c:pt>
                <c:pt idx="8">
                  <c:v>41313.041666666664</c:v>
                </c:pt>
                <c:pt idx="9">
                  <c:v>41313.0625</c:v>
                </c:pt>
                <c:pt idx="10">
                  <c:v>41313.083333333336</c:v>
                </c:pt>
                <c:pt idx="11">
                  <c:v>41313.104166666664</c:v>
                </c:pt>
                <c:pt idx="12">
                  <c:v>41313.125</c:v>
                </c:pt>
                <c:pt idx="13">
                  <c:v>41313.145833333336</c:v>
                </c:pt>
                <c:pt idx="14">
                  <c:v>41313.166666666664</c:v>
                </c:pt>
                <c:pt idx="15">
                  <c:v>41313.1875</c:v>
                </c:pt>
                <c:pt idx="16">
                  <c:v>41313.208333333336</c:v>
                </c:pt>
                <c:pt idx="17">
                  <c:v>41313.229166666664</c:v>
                </c:pt>
                <c:pt idx="18">
                  <c:v>41313.25</c:v>
                </c:pt>
                <c:pt idx="19">
                  <c:v>41313.270833333336</c:v>
                </c:pt>
                <c:pt idx="20">
                  <c:v>41313.291666666664</c:v>
                </c:pt>
                <c:pt idx="21">
                  <c:v>41313.3125</c:v>
                </c:pt>
                <c:pt idx="22">
                  <c:v>41313.333333333336</c:v>
                </c:pt>
                <c:pt idx="23">
                  <c:v>41313.354166666664</c:v>
                </c:pt>
                <c:pt idx="24">
                  <c:v>41313.395833333336</c:v>
                </c:pt>
                <c:pt idx="25">
                  <c:v>41313.416666666664</c:v>
                </c:pt>
                <c:pt idx="26">
                  <c:v>41313.4375</c:v>
                </c:pt>
                <c:pt idx="27">
                  <c:v>41313.458333333336</c:v>
                </c:pt>
                <c:pt idx="28">
                  <c:v>41313.47986111111</c:v>
                </c:pt>
                <c:pt idx="29">
                  <c:v>41313.5</c:v>
                </c:pt>
                <c:pt idx="30">
                  <c:v>41313.520833333336</c:v>
                </c:pt>
                <c:pt idx="31">
                  <c:v>41313.541666666664</c:v>
                </c:pt>
                <c:pt idx="32">
                  <c:v>41313.5625</c:v>
                </c:pt>
                <c:pt idx="33">
                  <c:v>41313.583333333336</c:v>
                </c:pt>
                <c:pt idx="34">
                  <c:v>41313.604166666664</c:v>
                </c:pt>
                <c:pt idx="35">
                  <c:v>41313.625</c:v>
                </c:pt>
                <c:pt idx="36">
                  <c:v>41313.645833333336</c:v>
                </c:pt>
                <c:pt idx="37">
                  <c:v>41313.666666666664</c:v>
                </c:pt>
                <c:pt idx="38">
                  <c:v>41313.6875</c:v>
                </c:pt>
                <c:pt idx="39">
                  <c:v>41313.708333333336</c:v>
                </c:pt>
                <c:pt idx="40">
                  <c:v>41313.729166666664</c:v>
                </c:pt>
                <c:pt idx="41">
                  <c:v>41313.75</c:v>
                </c:pt>
                <c:pt idx="42">
                  <c:v>41313.770833333336</c:v>
                </c:pt>
                <c:pt idx="43">
                  <c:v>41313.791666666664</c:v>
                </c:pt>
                <c:pt idx="44">
                  <c:v>41313.8125</c:v>
                </c:pt>
                <c:pt idx="45">
                  <c:v>41313.833333333336</c:v>
                </c:pt>
                <c:pt idx="46">
                  <c:v>41313.854166666664</c:v>
                </c:pt>
                <c:pt idx="47">
                  <c:v>41313.875</c:v>
                </c:pt>
                <c:pt idx="48">
                  <c:v>41313.895833333336</c:v>
                </c:pt>
                <c:pt idx="49">
                  <c:v>41313.916666666664</c:v>
                </c:pt>
                <c:pt idx="50">
                  <c:v>41313.9375</c:v>
                </c:pt>
                <c:pt idx="51">
                  <c:v>41313.958333333336</c:v>
                </c:pt>
                <c:pt idx="52">
                  <c:v>41313.979166666664</c:v>
                </c:pt>
                <c:pt idx="53">
                  <c:v>41314</c:v>
                </c:pt>
                <c:pt idx="54">
                  <c:v>41314.020833333336</c:v>
                </c:pt>
                <c:pt idx="55">
                  <c:v>41314.041666666664</c:v>
                </c:pt>
                <c:pt idx="56">
                  <c:v>41314.0625</c:v>
                </c:pt>
                <c:pt idx="57">
                  <c:v>41314.083333333336</c:v>
                </c:pt>
                <c:pt idx="58">
                  <c:v>41314.104166666664</c:v>
                </c:pt>
                <c:pt idx="59">
                  <c:v>41314.125</c:v>
                </c:pt>
                <c:pt idx="60">
                  <c:v>41314.145833333336</c:v>
                </c:pt>
                <c:pt idx="61">
                  <c:v>41314.166666666664</c:v>
                </c:pt>
                <c:pt idx="62">
                  <c:v>41314.1875</c:v>
                </c:pt>
                <c:pt idx="63">
                  <c:v>41314.208333333336</c:v>
                </c:pt>
                <c:pt idx="64">
                  <c:v>41314.229166666664</c:v>
                </c:pt>
                <c:pt idx="65">
                  <c:v>41314.25</c:v>
                </c:pt>
                <c:pt idx="66">
                  <c:v>41314.270833333336</c:v>
                </c:pt>
                <c:pt idx="67">
                  <c:v>41314.291666666664</c:v>
                </c:pt>
                <c:pt idx="68">
                  <c:v>41314.3125</c:v>
                </c:pt>
                <c:pt idx="69">
                  <c:v>41314.333333333336</c:v>
                </c:pt>
                <c:pt idx="70">
                  <c:v>41314.375</c:v>
                </c:pt>
                <c:pt idx="71">
                  <c:v>41314.395833333336</c:v>
                </c:pt>
                <c:pt idx="72">
                  <c:v>41314.416666666664</c:v>
                </c:pt>
                <c:pt idx="73">
                  <c:v>41314.4375</c:v>
                </c:pt>
                <c:pt idx="74">
                  <c:v>41314.458333333336</c:v>
                </c:pt>
                <c:pt idx="75">
                  <c:v>41314.479166666664</c:v>
                </c:pt>
                <c:pt idx="76">
                  <c:v>41314.5</c:v>
                </c:pt>
                <c:pt idx="77">
                  <c:v>41314.520833333336</c:v>
                </c:pt>
                <c:pt idx="78">
                  <c:v>41314.541666666664</c:v>
                </c:pt>
                <c:pt idx="79">
                  <c:v>41314.5625</c:v>
                </c:pt>
                <c:pt idx="80">
                  <c:v>41314.583333333336</c:v>
                </c:pt>
                <c:pt idx="81">
                  <c:v>41314.604166666664</c:v>
                </c:pt>
                <c:pt idx="82">
                  <c:v>41314.625</c:v>
                </c:pt>
                <c:pt idx="83">
                  <c:v>41314.75</c:v>
                </c:pt>
                <c:pt idx="84">
                  <c:v>41314.770833333336</c:v>
                </c:pt>
                <c:pt idx="85">
                  <c:v>41314.791666666664</c:v>
                </c:pt>
                <c:pt idx="86">
                  <c:v>41314.8125</c:v>
                </c:pt>
                <c:pt idx="87">
                  <c:v>41314.833333333336</c:v>
                </c:pt>
                <c:pt idx="88">
                  <c:v>41314.854166666664</c:v>
                </c:pt>
                <c:pt idx="89">
                  <c:v>41314.875</c:v>
                </c:pt>
                <c:pt idx="90">
                  <c:v>41314.895833333336</c:v>
                </c:pt>
                <c:pt idx="91">
                  <c:v>41314.916666666664</c:v>
                </c:pt>
                <c:pt idx="92">
                  <c:v>41314.9375</c:v>
                </c:pt>
                <c:pt idx="93">
                  <c:v>41314.958333333336</c:v>
                </c:pt>
                <c:pt idx="94">
                  <c:v>41315</c:v>
                </c:pt>
                <c:pt idx="95">
                  <c:v>41315.020833333336</c:v>
                </c:pt>
                <c:pt idx="96">
                  <c:v>41315.041666666664</c:v>
                </c:pt>
                <c:pt idx="97">
                  <c:v>41315.0625</c:v>
                </c:pt>
                <c:pt idx="98">
                  <c:v>41315.083333333336</c:v>
                </c:pt>
                <c:pt idx="99">
                  <c:v>41315.104166666664</c:v>
                </c:pt>
                <c:pt idx="100">
                  <c:v>41315.125</c:v>
                </c:pt>
                <c:pt idx="101">
                  <c:v>41315.145833333336</c:v>
                </c:pt>
                <c:pt idx="102">
                  <c:v>41315.166666666664</c:v>
                </c:pt>
                <c:pt idx="103">
                  <c:v>41315.1875</c:v>
                </c:pt>
                <c:pt idx="104">
                  <c:v>41315.208333333336</c:v>
                </c:pt>
                <c:pt idx="105">
                  <c:v>41315.229166666664</c:v>
                </c:pt>
                <c:pt idx="106">
                  <c:v>41315.25</c:v>
                </c:pt>
                <c:pt idx="107">
                  <c:v>41315.270833333336</c:v>
                </c:pt>
                <c:pt idx="108">
                  <c:v>41315.291666666664</c:v>
                </c:pt>
                <c:pt idx="109">
                  <c:v>41315.3125</c:v>
                </c:pt>
                <c:pt idx="110">
                  <c:v>41315.333333333336</c:v>
                </c:pt>
                <c:pt idx="111">
                  <c:v>41315.354166666664</c:v>
                </c:pt>
                <c:pt idx="112">
                  <c:v>41315.375</c:v>
                </c:pt>
                <c:pt idx="113">
                  <c:v>41315.395833333336</c:v>
                </c:pt>
                <c:pt idx="114">
                  <c:v>41315.416666666664</c:v>
                </c:pt>
                <c:pt idx="115">
                  <c:v>41315.4375</c:v>
                </c:pt>
                <c:pt idx="116">
                  <c:v>41315.458333333336</c:v>
                </c:pt>
                <c:pt idx="117">
                  <c:v>41315.479166666664</c:v>
                </c:pt>
                <c:pt idx="118">
                  <c:v>41315.5</c:v>
                </c:pt>
                <c:pt idx="119">
                  <c:v>41315.520833333336</c:v>
                </c:pt>
                <c:pt idx="120">
                  <c:v>41315.541666666664</c:v>
                </c:pt>
                <c:pt idx="121">
                  <c:v>41315.5625</c:v>
                </c:pt>
                <c:pt idx="122">
                  <c:v>41315.583333333336</c:v>
                </c:pt>
                <c:pt idx="123">
                  <c:v>41315.604166666664</c:v>
                </c:pt>
                <c:pt idx="124">
                  <c:v>41315.625</c:v>
                </c:pt>
                <c:pt idx="125">
                  <c:v>41315.645833333336</c:v>
                </c:pt>
                <c:pt idx="126">
                  <c:v>41315.666666666664</c:v>
                </c:pt>
                <c:pt idx="127">
                  <c:v>41315.6875</c:v>
                </c:pt>
                <c:pt idx="128">
                  <c:v>41315.708333333336</c:v>
                </c:pt>
                <c:pt idx="129">
                  <c:v>41315.729166666664</c:v>
                </c:pt>
                <c:pt idx="130">
                  <c:v>41315.75</c:v>
                </c:pt>
                <c:pt idx="131">
                  <c:v>41315.770833333336</c:v>
                </c:pt>
                <c:pt idx="132">
                  <c:v>41315.791666666664</c:v>
                </c:pt>
                <c:pt idx="133">
                  <c:v>41315.8125</c:v>
                </c:pt>
                <c:pt idx="134">
                  <c:v>41315.833333333336</c:v>
                </c:pt>
                <c:pt idx="135">
                  <c:v>41315.854166666664</c:v>
                </c:pt>
                <c:pt idx="136">
                  <c:v>41315.875</c:v>
                </c:pt>
                <c:pt idx="137">
                  <c:v>41315.895833333336</c:v>
                </c:pt>
                <c:pt idx="138">
                  <c:v>41315.916666666664</c:v>
                </c:pt>
                <c:pt idx="139">
                  <c:v>41315.9375</c:v>
                </c:pt>
                <c:pt idx="140">
                  <c:v>41315.958333333336</c:v>
                </c:pt>
                <c:pt idx="141">
                  <c:v>41315.979166666664</c:v>
                </c:pt>
                <c:pt idx="142">
                  <c:v>41316</c:v>
                </c:pt>
                <c:pt idx="143">
                  <c:v>41316.020833333336</c:v>
                </c:pt>
                <c:pt idx="144">
                  <c:v>41316.041666666664</c:v>
                </c:pt>
                <c:pt idx="145">
                  <c:v>41316.0625</c:v>
                </c:pt>
                <c:pt idx="146">
                  <c:v>41316.083333333336</c:v>
                </c:pt>
                <c:pt idx="147">
                  <c:v>41316.104166666664</c:v>
                </c:pt>
                <c:pt idx="148">
                  <c:v>41316.125</c:v>
                </c:pt>
                <c:pt idx="149">
                  <c:v>41316.145833333336</c:v>
                </c:pt>
                <c:pt idx="150">
                  <c:v>41316.166666666664</c:v>
                </c:pt>
                <c:pt idx="151">
                  <c:v>41316.1875</c:v>
                </c:pt>
                <c:pt idx="152">
                  <c:v>41316.208333333336</c:v>
                </c:pt>
                <c:pt idx="153">
                  <c:v>41316.229166666664</c:v>
                </c:pt>
                <c:pt idx="154">
                  <c:v>41316.25</c:v>
                </c:pt>
                <c:pt idx="155">
                  <c:v>41316.270833333336</c:v>
                </c:pt>
                <c:pt idx="156">
                  <c:v>41316.291666666664</c:v>
                </c:pt>
                <c:pt idx="157">
                  <c:v>41316.3125</c:v>
                </c:pt>
                <c:pt idx="158">
                  <c:v>41316.333333333336</c:v>
                </c:pt>
                <c:pt idx="159">
                  <c:v>41316.354166666664</c:v>
                </c:pt>
                <c:pt idx="160">
                  <c:v>41316.395833333336</c:v>
                </c:pt>
                <c:pt idx="161">
                  <c:v>41316.416666666664</c:v>
                </c:pt>
                <c:pt idx="162">
                  <c:v>41316.4375</c:v>
                </c:pt>
                <c:pt idx="163">
                  <c:v>41316.479166666664</c:v>
                </c:pt>
                <c:pt idx="164">
                  <c:v>41316.604166666664</c:v>
                </c:pt>
                <c:pt idx="165">
                  <c:v>41316.625</c:v>
                </c:pt>
                <c:pt idx="166">
                  <c:v>41316.645833333336</c:v>
                </c:pt>
                <c:pt idx="167">
                  <c:v>41316.666666666664</c:v>
                </c:pt>
                <c:pt idx="168">
                  <c:v>41316.6875</c:v>
                </c:pt>
                <c:pt idx="169">
                  <c:v>41316.708333333336</c:v>
                </c:pt>
                <c:pt idx="170">
                  <c:v>41316.729166666664</c:v>
                </c:pt>
                <c:pt idx="171">
                  <c:v>41316.75</c:v>
                </c:pt>
                <c:pt idx="172">
                  <c:v>41316.770833333336</c:v>
                </c:pt>
                <c:pt idx="173">
                  <c:v>41316.791666666664</c:v>
                </c:pt>
                <c:pt idx="174">
                  <c:v>41316.895833333336</c:v>
                </c:pt>
                <c:pt idx="175">
                  <c:v>41316.916666666664</c:v>
                </c:pt>
                <c:pt idx="176">
                  <c:v>41316.9375</c:v>
                </c:pt>
                <c:pt idx="177">
                  <c:v>41316.958333333336</c:v>
                </c:pt>
                <c:pt idx="178">
                  <c:v>41316.979166666664</c:v>
                </c:pt>
                <c:pt idx="179">
                  <c:v>41317</c:v>
                </c:pt>
                <c:pt idx="180">
                  <c:v>41317.020833333336</c:v>
                </c:pt>
                <c:pt idx="181">
                  <c:v>41317.041666666664</c:v>
                </c:pt>
                <c:pt idx="182">
                  <c:v>41317.0625</c:v>
                </c:pt>
                <c:pt idx="183">
                  <c:v>41317.083333333336</c:v>
                </c:pt>
                <c:pt idx="184">
                  <c:v>41317.104166666664</c:v>
                </c:pt>
                <c:pt idx="185">
                  <c:v>41317.125</c:v>
                </c:pt>
                <c:pt idx="186">
                  <c:v>41317.145833333336</c:v>
                </c:pt>
                <c:pt idx="187">
                  <c:v>41317.166666666664</c:v>
                </c:pt>
                <c:pt idx="188">
                  <c:v>41317.1875</c:v>
                </c:pt>
                <c:pt idx="189">
                  <c:v>41317.208333333336</c:v>
                </c:pt>
                <c:pt idx="190">
                  <c:v>41317.23055555556</c:v>
                </c:pt>
                <c:pt idx="191">
                  <c:v>41317.25</c:v>
                </c:pt>
                <c:pt idx="192">
                  <c:v>41317.270833333336</c:v>
                </c:pt>
                <c:pt idx="193">
                  <c:v>41317.291666666664</c:v>
                </c:pt>
                <c:pt idx="194">
                  <c:v>41317.3125</c:v>
                </c:pt>
                <c:pt idx="195">
                  <c:v>41317.333333333336</c:v>
                </c:pt>
                <c:pt idx="196">
                  <c:v>41317.354166666664</c:v>
                </c:pt>
                <c:pt idx="197">
                  <c:v>41317.375</c:v>
                </c:pt>
                <c:pt idx="198">
                  <c:v>41317.5</c:v>
                </c:pt>
                <c:pt idx="199">
                  <c:v>41317.520833333336</c:v>
                </c:pt>
                <c:pt idx="200">
                  <c:v>41317.541666666664</c:v>
                </c:pt>
                <c:pt idx="201">
                  <c:v>41317.5625</c:v>
                </c:pt>
                <c:pt idx="202">
                  <c:v>41317.583333333336</c:v>
                </c:pt>
                <c:pt idx="203">
                  <c:v>41317.604166666664</c:v>
                </c:pt>
                <c:pt idx="204">
                  <c:v>41317.625</c:v>
                </c:pt>
                <c:pt idx="205">
                  <c:v>41317.645833333336</c:v>
                </c:pt>
                <c:pt idx="206">
                  <c:v>41317.666666666664</c:v>
                </c:pt>
                <c:pt idx="207">
                  <c:v>41317.6875</c:v>
                </c:pt>
                <c:pt idx="208">
                  <c:v>41317.708333333336</c:v>
                </c:pt>
                <c:pt idx="209">
                  <c:v>41317.729166666664</c:v>
                </c:pt>
                <c:pt idx="210">
                  <c:v>41317.75</c:v>
                </c:pt>
                <c:pt idx="211">
                  <c:v>41317.770833333336</c:v>
                </c:pt>
                <c:pt idx="212">
                  <c:v>41317.791666666664</c:v>
                </c:pt>
                <c:pt idx="213">
                  <c:v>41317.8125</c:v>
                </c:pt>
                <c:pt idx="214">
                  <c:v>41317.833333333336</c:v>
                </c:pt>
                <c:pt idx="215">
                  <c:v>41317.854166666664</c:v>
                </c:pt>
                <c:pt idx="216">
                  <c:v>41317.875</c:v>
                </c:pt>
                <c:pt idx="217">
                  <c:v>41317.895833333336</c:v>
                </c:pt>
                <c:pt idx="218">
                  <c:v>41317.916666666664</c:v>
                </c:pt>
                <c:pt idx="219">
                  <c:v>41317.9375</c:v>
                </c:pt>
                <c:pt idx="220">
                  <c:v>41317.958333333336</c:v>
                </c:pt>
                <c:pt idx="221">
                  <c:v>41317.979166666664</c:v>
                </c:pt>
                <c:pt idx="222">
                  <c:v>41318</c:v>
                </c:pt>
                <c:pt idx="223">
                  <c:v>41318.020833333336</c:v>
                </c:pt>
                <c:pt idx="224">
                  <c:v>41318.041666666664</c:v>
                </c:pt>
                <c:pt idx="225">
                  <c:v>41318.0625</c:v>
                </c:pt>
                <c:pt idx="226">
                  <c:v>41318.083333333336</c:v>
                </c:pt>
                <c:pt idx="227">
                  <c:v>41318.104166666664</c:v>
                </c:pt>
                <c:pt idx="228">
                  <c:v>41318.125</c:v>
                </c:pt>
                <c:pt idx="229">
                  <c:v>41318.146527777775</c:v>
                </c:pt>
                <c:pt idx="230">
                  <c:v>41318.166666666664</c:v>
                </c:pt>
                <c:pt idx="231">
                  <c:v>41318.1875</c:v>
                </c:pt>
                <c:pt idx="232">
                  <c:v>41318.208333333336</c:v>
                </c:pt>
                <c:pt idx="233">
                  <c:v>41318.229166666664</c:v>
                </c:pt>
                <c:pt idx="234">
                  <c:v>41318.25</c:v>
                </c:pt>
                <c:pt idx="235">
                  <c:v>41318.270833333336</c:v>
                </c:pt>
                <c:pt idx="236">
                  <c:v>41318.291666666664</c:v>
                </c:pt>
                <c:pt idx="237">
                  <c:v>41318.3125</c:v>
                </c:pt>
                <c:pt idx="238">
                  <c:v>41318.333333333336</c:v>
                </c:pt>
                <c:pt idx="239">
                  <c:v>41318.354166666664</c:v>
                </c:pt>
              </c:strCache>
            </c:strRef>
          </c:xVal>
          <c:yVal>
            <c:numRef>
              <c:f>CGie001blk!$C$2:$C$241</c:f>
              <c:numCache>
                <c:ptCount val="240"/>
                <c:pt idx="0">
                  <c:v>138</c:v>
                </c:pt>
                <c:pt idx="1">
                  <c:v>122</c:v>
                </c:pt>
                <c:pt idx="2">
                  <c:v>134</c:v>
                </c:pt>
                <c:pt idx="3">
                  <c:v>101</c:v>
                </c:pt>
                <c:pt idx="4">
                  <c:v>107</c:v>
                </c:pt>
                <c:pt idx="5">
                  <c:v>110</c:v>
                </c:pt>
                <c:pt idx="6">
                  <c:v>114</c:v>
                </c:pt>
                <c:pt idx="7">
                  <c:v>141</c:v>
                </c:pt>
                <c:pt idx="8">
                  <c:v>138</c:v>
                </c:pt>
                <c:pt idx="9">
                  <c:v>134</c:v>
                </c:pt>
                <c:pt idx="10">
                  <c:v>119</c:v>
                </c:pt>
                <c:pt idx="11">
                  <c:v>112</c:v>
                </c:pt>
                <c:pt idx="12">
                  <c:v>121</c:v>
                </c:pt>
                <c:pt idx="13">
                  <c:v>97</c:v>
                </c:pt>
                <c:pt idx="14">
                  <c:v>127</c:v>
                </c:pt>
                <c:pt idx="15">
                  <c:v>133</c:v>
                </c:pt>
                <c:pt idx="16">
                  <c:v>107</c:v>
                </c:pt>
                <c:pt idx="17">
                  <c:v>137</c:v>
                </c:pt>
                <c:pt idx="18">
                  <c:v>126</c:v>
                </c:pt>
                <c:pt idx="19">
                  <c:v>158</c:v>
                </c:pt>
                <c:pt idx="20">
                  <c:v>112</c:v>
                </c:pt>
                <c:pt idx="21">
                  <c:v>142</c:v>
                </c:pt>
                <c:pt idx="22">
                  <c:v>120</c:v>
                </c:pt>
                <c:pt idx="23">
                  <c:v>148</c:v>
                </c:pt>
                <c:pt idx="24">
                  <c:v>131</c:v>
                </c:pt>
                <c:pt idx="25">
                  <c:v>121</c:v>
                </c:pt>
                <c:pt idx="26">
                  <c:v>138</c:v>
                </c:pt>
                <c:pt idx="27">
                  <c:v>163</c:v>
                </c:pt>
                <c:pt idx="28">
                  <c:v>173</c:v>
                </c:pt>
                <c:pt idx="29">
                  <c:v>185</c:v>
                </c:pt>
                <c:pt idx="30">
                  <c:v>158</c:v>
                </c:pt>
                <c:pt idx="31">
                  <c:v>148</c:v>
                </c:pt>
                <c:pt idx="32">
                  <c:v>132</c:v>
                </c:pt>
                <c:pt idx="33">
                  <c:v>134</c:v>
                </c:pt>
                <c:pt idx="34">
                  <c:v>154</c:v>
                </c:pt>
                <c:pt idx="35">
                  <c:v>142</c:v>
                </c:pt>
                <c:pt idx="36">
                  <c:v>120</c:v>
                </c:pt>
                <c:pt idx="37">
                  <c:v>122</c:v>
                </c:pt>
                <c:pt idx="38">
                  <c:v>137</c:v>
                </c:pt>
                <c:pt idx="39">
                  <c:v>144</c:v>
                </c:pt>
                <c:pt idx="40">
                  <c:v>161</c:v>
                </c:pt>
                <c:pt idx="41">
                  <c:v>144</c:v>
                </c:pt>
                <c:pt idx="42">
                  <c:v>162</c:v>
                </c:pt>
                <c:pt idx="43">
                  <c:v>150</c:v>
                </c:pt>
                <c:pt idx="44">
                  <c:v>141</c:v>
                </c:pt>
                <c:pt idx="45">
                  <c:v>137</c:v>
                </c:pt>
                <c:pt idx="46">
                  <c:v>115</c:v>
                </c:pt>
                <c:pt idx="47">
                  <c:v>120</c:v>
                </c:pt>
                <c:pt idx="48">
                  <c:v>118</c:v>
                </c:pt>
                <c:pt idx="49">
                  <c:v>112</c:v>
                </c:pt>
                <c:pt idx="50">
                  <c:v>112</c:v>
                </c:pt>
                <c:pt idx="51">
                  <c:v>93</c:v>
                </c:pt>
                <c:pt idx="52">
                  <c:v>96</c:v>
                </c:pt>
                <c:pt idx="53">
                  <c:v>120</c:v>
                </c:pt>
                <c:pt idx="54">
                  <c:v>100</c:v>
                </c:pt>
                <c:pt idx="55">
                  <c:v>123</c:v>
                </c:pt>
                <c:pt idx="56">
                  <c:v>108</c:v>
                </c:pt>
                <c:pt idx="57">
                  <c:v>116</c:v>
                </c:pt>
                <c:pt idx="58">
                  <c:v>115</c:v>
                </c:pt>
                <c:pt idx="59">
                  <c:v>126</c:v>
                </c:pt>
                <c:pt idx="60">
                  <c:v>124</c:v>
                </c:pt>
                <c:pt idx="61">
                  <c:v>108</c:v>
                </c:pt>
                <c:pt idx="62">
                  <c:v>122</c:v>
                </c:pt>
                <c:pt idx="63">
                  <c:v>108</c:v>
                </c:pt>
                <c:pt idx="64">
                  <c:v>137</c:v>
                </c:pt>
                <c:pt idx="65">
                  <c:v>106</c:v>
                </c:pt>
                <c:pt idx="66">
                  <c:v>134</c:v>
                </c:pt>
                <c:pt idx="67">
                  <c:v>143</c:v>
                </c:pt>
                <c:pt idx="68">
                  <c:v>144</c:v>
                </c:pt>
                <c:pt idx="69">
                  <c:v>135</c:v>
                </c:pt>
                <c:pt idx="70">
                  <c:v>120</c:v>
                </c:pt>
                <c:pt idx="71">
                  <c:v>166</c:v>
                </c:pt>
                <c:pt idx="72">
                  <c:v>130</c:v>
                </c:pt>
                <c:pt idx="73">
                  <c:v>152</c:v>
                </c:pt>
                <c:pt idx="74">
                  <c:v>150</c:v>
                </c:pt>
                <c:pt idx="75">
                  <c:v>153</c:v>
                </c:pt>
                <c:pt idx="76">
                  <c:v>165</c:v>
                </c:pt>
                <c:pt idx="77">
                  <c:v>163</c:v>
                </c:pt>
                <c:pt idx="78">
                  <c:v>172</c:v>
                </c:pt>
                <c:pt idx="79">
                  <c:v>178</c:v>
                </c:pt>
                <c:pt idx="80">
                  <c:v>132</c:v>
                </c:pt>
                <c:pt idx="81">
                  <c:v>140</c:v>
                </c:pt>
                <c:pt idx="83">
                  <c:v>159</c:v>
                </c:pt>
                <c:pt idx="84">
                  <c:v>128</c:v>
                </c:pt>
                <c:pt idx="85">
                  <c:v>127</c:v>
                </c:pt>
                <c:pt idx="86">
                  <c:v>127</c:v>
                </c:pt>
                <c:pt idx="87">
                  <c:v>150</c:v>
                </c:pt>
                <c:pt idx="88">
                  <c:v>150</c:v>
                </c:pt>
                <c:pt idx="89">
                  <c:v>136</c:v>
                </c:pt>
                <c:pt idx="90">
                  <c:v>125</c:v>
                </c:pt>
                <c:pt idx="91">
                  <c:v>125</c:v>
                </c:pt>
                <c:pt idx="92">
                  <c:v>127</c:v>
                </c:pt>
                <c:pt idx="93">
                  <c:v>115</c:v>
                </c:pt>
                <c:pt idx="94">
                  <c:v>109</c:v>
                </c:pt>
                <c:pt idx="95">
                  <c:v>94</c:v>
                </c:pt>
                <c:pt idx="96">
                  <c:v>97</c:v>
                </c:pt>
                <c:pt idx="97">
                  <c:v>108</c:v>
                </c:pt>
                <c:pt idx="98">
                  <c:v>112</c:v>
                </c:pt>
                <c:pt idx="99">
                  <c:v>95</c:v>
                </c:pt>
                <c:pt idx="100">
                  <c:v>91</c:v>
                </c:pt>
                <c:pt idx="101">
                  <c:v>118</c:v>
                </c:pt>
                <c:pt idx="102">
                  <c:v>121</c:v>
                </c:pt>
                <c:pt idx="103">
                  <c:v>111</c:v>
                </c:pt>
                <c:pt idx="104">
                  <c:v>99</c:v>
                </c:pt>
                <c:pt idx="105">
                  <c:v>128</c:v>
                </c:pt>
                <c:pt idx="106">
                  <c:v>105</c:v>
                </c:pt>
                <c:pt idx="107">
                  <c:v>129</c:v>
                </c:pt>
                <c:pt idx="108">
                  <c:v>113</c:v>
                </c:pt>
                <c:pt idx="109">
                  <c:v>117</c:v>
                </c:pt>
                <c:pt idx="110">
                  <c:v>116</c:v>
                </c:pt>
                <c:pt idx="111">
                  <c:v>118</c:v>
                </c:pt>
                <c:pt idx="112">
                  <c:v>132</c:v>
                </c:pt>
                <c:pt idx="113">
                  <c:v>138</c:v>
                </c:pt>
                <c:pt idx="114">
                  <c:v>142</c:v>
                </c:pt>
                <c:pt idx="115">
                  <c:v>113</c:v>
                </c:pt>
                <c:pt idx="116">
                  <c:v>122</c:v>
                </c:pt>
                <c:pt idx="117">
                  <c:v>110</c:v>
                </c:pt>
                <c:pt idx="118">
                  <c:v>129</c:v>
                </c:pt>
                <c:pt idx="119">
                  <c:v>134</c:v>
                </c:pt>
                <c:pt idx="120">
                  <c:v>120</c:v>
                </c:pt>
                <c:pt idx="121">
                  <c:v>130</c:v>
                </c:pt>
                <c:pt idx="122">
                  <c:v>130</c:v>
                </c:pt>
                <c:pt idx="123">
                  <c:v>124</c:v>
                </c:pt>
                <c:pt idx="124">
                  <c:v>137</c:v>
                </c:pt>
                <c:pt idx="125">
                  <c:v>133</c:v>
                </c:pt>
                <c:pt idx="126">
                  <c:v>144</c:v>
                </c:pt>
                <c:pt idx="127">
                  <c:v>156</c:v>
                </c:pt>
                <c:pt idx="128">
                  <c:v>193</c:v>
                </c:pt>
                <c:pt idx="129">
                  <c:v>201</c:v>
                </c:pt>
                <c:pt idx="130">
                  <c:v>198</c:v>
                </c:pt>
                <c:pt idx="131">
                  <c:v>181</c:v>
                </c:pt>
                <c:pt idx="132">
                  <c:v>174</c:v>
                </c:pt>
                <c:pt idx="133">
                  <c:v>153</c:v>
                </c:pt>
                <c:pt idx="134">
                  <c:v>157</c:v>
                </c:pt>
                <c:pt idx="135">
                  <c:v>135</c:v>
                </c:pt>
                <c:pt idx="136">
                  <c:v>135</c:v>
                </c:pt>
                <c:pt idx="137">
                  <c:v>138</c:v>
                </c:pt>
                <c:pt idx="138">
                  <c:v>154</c:v>
                </c:pt>
                <c:pt idx="139">
                  <c:v>128</c:v>
                </c:pt>
                <c:pt idx="140">
                  <c:v>123</c:v>
                </c:pt>
                <c:pt idx="141">
                  <c:v>129</c:v>
                </c:pt>
                <c:pt idx="142">
                  <c:v>126</c:v>
                </c:pt>
                <c:pt idx="143">
                  <c:v>108</c:v>
                </c:pt>
                <c:pt idx="144">
                  <c:v>106</c:v>
                </c:pt>
                <c:pt idx="145">
                  <c:v>129</c:v>
                </c:pt>
                <c:pt idx="146">
                  <c:v>112</c:v>
                </c:pt>
                <c:pt idx="147">
                  <c:v>132</c:v>
                </c:pt>
                <c:pt idx="148">
                  <c:v>135</c:v>
                </c:pt>
                <c:pt idx="149">
                  <c:v>130</c:v>
                </c:pt>
                <c:pt idx="150">
                  <c:v>126</c:v>
                </c:pt>
                <c:pt idx="151">
                  <c:v>108</c:v>
                </c:pt>
                <c:pt idx="152">
                  <c:v>131</c:v>
                </c:pt>
                <c:pt idx="153">
                  <c:v>138</c:v>
                </c:pt>
                <c:pt idx="154">
                  <c:v>122</c:v>
                </c:pt>
                <c:pt idx="155">
                  <c:v>117</c:v>
                </c:pt>
                <c:pt idx="156">
                  <c:v>112</c:v>
                </c:pt>
                <c:pt idx="157">
                  <c:v>106</c:v>
                </c:pt>
                <c:pt idx="158">
                  <c:v>148</c:v>
                </c:pt>
                <c:pt idx="159">
                  <c:v>157</c:v>
                </c:pt>
                <c:pt idx="160">
                  <c:v>138</c:v>
                </c:pt>
                <c:pt idx="161">
                  <c:v>149</c:v>
                </c:pt>
                <c:pt idx="162">
                  <c:v>215</c:v>
                </c:pt>
                <c:pt idx="164">
                  <c:v>164</c:v>
                </c:pt>
                <c:pt idx="165">
                  <c:v>151</c:v>
                </c:pt>
                <c:pt idx="166">
                  <c:v>173</c:v>
                </c:pt>
                <c:pt idx="167">
                  <c:v>167</c:v>
                </c:pt>
                <c:pt idx="168">
                  <c:v>174</c:v>
                </c:pt>
                <c:pt idx="169">
                  <c:v>177</c:v>
                </c:pt>
                <c:pt idx="170">
                  <c:v>151</c:v>
                </c:pt>
                <c:pt idx="171">
                  <c:v>152</c:v>
                </c:pt>
                <c:pt idx="172">
                  <c:v>155</c:v>
                </c:pt>
                <c:pt idx="173">
                  <c:v>182</c:v>
                </c:pt>
                <c:pt idx="174">
                  <c:v>143</c:v>
                </c:pt>
                <c:pt idx="175">
                  <c:v>117</c:v>
                </c:pt>
                <c:pt idx="176">
                  <c:v>106</c:v>
                </c:pt>
                <c:pt idx="177">
                  <c:v>118</c:v>
                </c:pt>
                <c:pt idx="178">
                  <c:v>99</c:v>
                </c:pt>
                <c:pt idx="179">
                  <c:v>109</c:v>
                </c:pt>
                <c:pt idx="180">
                  <c:v>125</c:v>
                </c:pt>
                <c:pt idx="181">
                  <c:v>115</c:v>
                </c:pt>
                <c:pt idx="182">
                  <c:v>119</c:v>
                </c:pt>
                <c:pt idx="183">
                  <c:v>119</c:v>
                </c:pt>
                <c:pt idx="184">
                  <c:v>109</c:v>
                </c:pt>
                <c:pt idx="185">
                  <c:v>99</c:v>
                </c:pt>
                <c:pt idx="186">
                  <c:v>94</c:v>
                </c:pt>
                <c:pt idx="187">
                  <c:v>126</c:v>
                </c:pt>
                <c:pt idx="188">
                  <c:v>127</c:v>
                </c:pt>
                <c:pt idx="189">
                  <c:v>118</c:v>
                </c:pt>
                <c:pt idx="190">
                  <c:v>123</c:v>
                </c:pt>
                <c:pt idx="191">
                  <c:v>147</c:v>
                </c:pt>
                <c:pt idx="192">
                  <c:v>111</c:v>
                </c:pt>
                <c:pt idx="193">
                  <c:v>124</c:v>
                </c:pt>
                <c:pt idx="194">
                  <c:v>128</c:v>
                </c:pt>
                <c:pt idx="195">
                  <c:v>116</c:v>
                </c:pt>
                <c:pt idx="196">
                  <c:v>139</c:v>
                </c:pt>
                <c:pt idx="198">
                  <c:v>119</c:v>
                </c:pt>
                <c:pt idx="199">
                  <c:v>136</c:v>
                </c:pt>
                <c:pt idx="200">
                  <c:v>136</c:v>
                </c:pt>
                <c:pt idx="201">
                  <c:v>135</c:v>
                </c:pt>
                <c:pt idx="202">
                  <c:v>149</c:v>
                </c:pt>
                <c:pt idx="203">
                  <c:v>161</c:v>
                </c:pt>
                <c:pt idx="204">
                  <c:v>146</c:v>
                </c:pt>
                <c:pt idx="205">
                  <c:v>156</c:v>
                </c:pt>
                <c:pt idx="206">
                  <c:v>177</c:v>
                </c:pt>
                <c:pt idx="207">
                  <c:v>170</c:v>
                </c:pt>
                <c:pt idx="208">
                  <c:v>157</c:v>
                </c:pt>
                <c:pt idx="209">
                  <c:v>159</c:v>
                </c:pt>
                <c:pt idx="210">
                  <c:v>162</c:v>
                </c:pt>
                <c:pt idx="211">
                  <c:v>169</c:v>
                </c:pt>
                <c:pt idx="212">
                  <c:v>178</c:v>
                </c:pt>
                <c:pt idx="213">
                  <c:v>157</c:v>
                </c:pt>
                <c:pt idx="214">
                  <c:v>153</c:v>
                </c:pt>
                <c:pt idx="215">
                  <c:v>152</c:v>
                </c:pt>
                <c:pt idx="216">
                  <c:v>145</c:v>
                </c:pt>
                <c:pt idx="217">
                  <c:v>136</c:v>
                </c:pt>
                <c:pt idx="218">
                  <c:v>123</c:v>
                </c:pt>
                <c:pt idx="219">
                  <c:v>136</c:v>
                </c:pt>
                <c:pt idx="220">
                  <c:v>122</c:v>
                </c:pt>
                <c:pt idx="221">
                  <c:v>106</c:v>
                </c:pt>
                <c:pt idx="222">
                  <c:v>109</c:v>
                </c:pt>
                <c:pt idx="223">
                  <c:v>112</c:v>
                </c:pt>
                <c:pt idx="224">
                  <c:v>94</c:v>
                </c:pt>
                <c:pt idx="225">
                  <c:v>125</c:v>
                </c:pt>
                <c:pt idx="226">
                  <c:v>93</c:v>
                </c:pt>
                <c:pt idx="227">
                  <c:v>94</c:v>
                </c:pt>
                <c:pt idx="228">
                  <c:v>112</c:v>
                </c:pt>
                <c:pt idx="229">
                  <c:v>110</c:v>
                </c:pt>
                <c:pt idx="230">
                  <c:v>117</c:v>
                </c:pt>
                <c:pt idx="231">
                  <c:v>124</c:v>
                </c:pt>
                <c:pt idx="232">
                  <c:v>125</c:v>
                </c:pt>
                <c:pt idx="233">
                  <c:v>126</c:v>
                </c:pt>
                <c:pt idx="234">
                  <c:v>124</c:v>
                </c:pt>
                <c:pt idx="235">
                  <c:v>149</c:v>
                </c:pt>
                <c:pt idx="236">
                  <c:v>145</c:v>
                </c:pt>
                <c:pt idx="237">
                  <c:v>116</c:v>
                </c:pt>
                <c:pt idx="238">
                  <c:v>122</c:v>
                </c:pt>
                <c:pt idx="239">
                  <c:v>144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CGie001blk!$D$1</c:f>
              <c:strCache>
                <c:ptCount val="1"/>
                <c:pt idx="0">
                  <c:v>DBP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CGie001blk!$B$2:$B$241</c:f>
              <c:strCache>
                <c:ptCount val="240"/>
                <c:pt idx="0">
                  <c:v>41312.875</c:v>
                </c:pt>
                <c:pt idx="1">
                  <c:v>41312.895833333336</c:v>
                </c:pt>
                <c:pt idx="2">
                  <c:v>41312.916666666664</c:v>
                </c:pt>
                <c:pt idx="3">
                  <c:v>41312.9375</c:v>
                </c:pt>
                <c:pt idx="4">
                  <c:v>41312.958333333336</c:v>
                </c:pt>
                <c:pt idx="5">
                  <c:v>41312.979166666664</c:v>
                </c:pt>
                <c:pt idx="6">
                  <c:v>41313</c:v>
                </c:pt>
                <c:pt idx="7">
                  <c:v>41313.021527777775</c:v>
                </c:pt>
                <c:pt idx="8">
                  <c:v>41313.041666666664</c:v>
                </c:pt>
                <c:pt idx="9">
                  <c:v>41313.0625</c:v>
                </c:pt>
                <c:pt idx="10">
                  <c:v>41313.083333333336</c:v>
                </c:pt>
                <c:pt idx="11">
                  <c:v>41313.104166666664</c:v>
                </c:pt>
                <c:pt idx="12">
                  <c:v>41313.125</c:v>
                </c:pt>
                <c:pt idx="13">
                  <c:v>41313.145833333336</c:v>
                </c:pt>
                <c:pt idx="14">
                  <c:v>41313.166666666664</c:v>
                </c:pt>
                <c:pt idx="15">
                  <c:v>41313.1875</c:v>
                </c:pt>
                <c:pt idx="16">
                  <c:v>41313.208333333336</c:v>
                </c:pt>
                <c:pt idx="17">
                  <c:v>41313.229166666664</c:v>
                </c:pt>
                <c:pt idx="18">
                  <c:v>41313.25</c:v>
                </c:pt>
                <c:pt idx="19">
                  <c:v>41313.270833333336</c:v>
                </c:pt>
                <c:pt idx="20">
                  <c:v>41313.291666666664</c:v>
                </c:pt>
                <c:pt idx="21">
                  <c:v>41313.3125</c:v>
                </c:pt>
                <c:pt idx="22">
                  <c:v>41313.333333333336</c:v>
                </c:pt>
                <c:pt idx="23">
                  <c:v>41313.354166666664</c:v>
                </c:pt>
                <c:pt idx="24">
                  <c:v>41313.395833333336</c:v>
                </c:pt>
                <c:pt idx="25">
                  <c:v>41313.416666666664</c:v>
                </c:pt>
                <c:pt idx="26">
                  <c:v>41313.4375</c:v>
                </c:pt>
                <c:pt idx="27">
                  <c:v>41313.458333333336</c:v>
                </c:pt>
                <c:pt idx="28">
                  <c:v>41313.47986111111</c:v>
                </c:pt>
                <c:pt idx="29">
                  <c:v>41313.5</c:v>
                </c:pt>
                <c:pt idx="30">
                  <c:v>41313.520833333336</c:v>
                </c:pt>
                <c:pt idx="31">
                  <c:v>41313.541666666664</c:v>
                </c:pt>
                <c:pt idx="32">
                  <c:v>41313.5625</c:v>
                </c:pt>
                <c:pt idx="33">
                  <c:v>41313.583333333336</c:v>
                </c:pt>
                <c:pt idx="34">
                  <c:v>41313.604166666664</c:v>
                </c:pt>
                <c:pt idx="35">
                  <c:v>41313.625</c:v>
                </c:pt>
                <c:pt idx="36">
                  <c:v>41313.645833333336</c:v>
                </c:pt>
                <c:pt idx="37">
                  <c:v>41313.666666666664</c:v>
                </c:pt>
                <c:pt idx="38">
                  <c:v>41313.6875</c:v>
                </c:pt>
                <c:pt idx="39">
                  <c:v>41313.708333333336</c:v>
                </c:pt>
                <c:pt idx="40">
                  <c:v>41313.729166666664</c:v>
                </c:pt>
                <c:pt idx="41">
                  <c:v>41313.75</c:v>
                </c:pt>
                <c:pt idx="42">
                  <c:v>41313.770833333336</c:v>
                </c:pt>
                <c:pt idx="43">
                  <c:v>41313.791666666664</c:v>
                </c:pt>
                <c:pt idx="44">
                  <c:v>41313.8125</c:v>
                </c:pt>
                <c:pt idx="45">
                  <c:v>41313.833333333336</c:v>
                </c:pt>
                <c:pt idx="46">
                  <c:v>41313.854166666664</c:v>
                </c:pt>
                <c:pt idx="47">
                  <c:v>41313.875</c:v>
                </c:pt>
                <c:pt idx="48">
                  <c:v>41313.895833333336</c:v>
                </c:pt>
                <c:pt idx="49">
                  <c:v>41313.916666666664</c:v>
                </c:pt>
                <c:pt idx="50">
                  <c:v>41313.9375</c:v>
                </c:pt>
                <c:pt idx="51">
                  <c:v>41313.958333333336</c:v>
                </c:pt>
                <c:pt idx="52">
                  <c:v>41313.979166666664</c:v>
                </c:pt>
                <c:pt idx="53">
                  <c:v>41314</c:v>
                </c:pt>
                <c:pt idx="54">
                  <c:v>41314.020833333336</c:v>
                </c:pt>
                <c:pt idx="55">
                  <c:v>41314.041666666664</c:v>
                </c:pt>
                <c:pt idx="56">
                  <c:v>41314.0625</c:v>
                </c:pt>
                <c:pt idx="57">
                  <c:v>41314.083333333336</c:v>
                </c:pt>
                <c:pt idx="58">
                  <c:v>41314.104166666664</c:v>
                </c:pt>
                <c:pt idx="59">
                  <c:v>41314.125</c:v>
                </c:pt>
                <c:pt idx="60">
                  <c:v>41314.145833333336</c:v>
                </c:pt>
                <c:pt idx="61">
                  <c:v>41314.166666666664</c:v>
                </c:pt>
                <c:pt idx="62">
                  <c:v>41314.1875</c:v>
                </c:pt>
                <c:pt idx="63">
                  <c:v>41314.208333333336</c:v>
                </c:pt>
                <c:pt idx="64">
                  <c:v>41314.229166666664</c:v>
                </c:pt>
                <c:pt idx="65">
                  <c:v>41314.25</c:v>
                </c:pt>
                <c:pt idx="66">
                  <c:v>41314.270833333336</c:v>
                </c:pt>
                <c:pt idx="67">
                  <c:v>41314.291666666664</c:v>
                </c:pt>
                <c:pt idx="68">
                  <c:v>41314.3125</c:v>
                </c:pt>
                <c:pt idx="69">
                  <c:v>41314.333333333336</c:v>
                </c:pt>
                <c:pt idx="70">
                  <c:v>41314.375</c:v>
                </c:pt>
                <c:pt idx="71">
                  <c:v>41314.395833333336</c:v>
                </c:pt>
                <c:pt idx="72">
                  <c:v>41314.416666666664</c:v>
                </c:pt>
                <c:pt idx="73">
                  <c:v>41314.4375</c:v>
                </c:pt>
                <c:pt idx="74">
                  <c:v>41314.458333333336</c:v>
                </c:pt>
                <c:pt idx="75">
                  <c:v>41314.479166666664</c:v>
                </c:pt>
                <c:pt idx="76">
                  <c:v>41314.5</c:v>
                </c:pt>
                <c:pt idx="77">
                  <c:v>41314.520833333336</c:v>
                </c:pt>
                <c:pt idx="78">
                  <c:v>41314.541666666664</c:v>
                </c:pt>
                <c:pt idx="79">
                  <c:v>41314.5625</c:v>
                </c:pt>
                <c:pt idx="80">
                  <c:v>41314.583333333336</c:v>
                </c:pt>
                <c:pt idx="81">
                  <c:v>41314.604166666664</c:v>
                </c:pt>
                <c:pt idx="82">
                  <c:v>41314.625</c:v>
                </c:pt>
                <c:pt idx="83">
                  <c:v>41314.75</c:v>
                </c:pt>
                <c:pt idx="84">
                  <c:v>41314.770833333336</c:v>
                </c:pt>
                <c:pt idx="85">
                  <c:v>41314.791666666664</c:v>
                </c:pt>
                <c:pt idx="86">
                  <c:v>41314.8125</c:v>
                </c:pt>
                <c:pt idx="87">
                  <c:v>41314.833333333336</c:v>
                </c:pt>
                <c:pt idx="88">
                  <c:v>41314.854166666664</c:v>
                </c:pt>
                <c:pt idx="89">
                  <c:v>41314.875</c:v>
                </c:pt>
                <c:pt idx="90">
                  <c:v>41314.895833333336</c:v>
                </c:pt>
                <c:pt idx="91">
                  <c:v>41314.916666666664</c:v>
                </c:pt>
                <c:pt idx="92">
                  <c:v>41314.9375</c:v>
                </c:pt>
                <c:pt idx="93">
                  <c:v>41314.958333333336</c:v>
                </c:pt>
                <c:pt idx="94">
                  <c:v>41315</c:v>
                </c:pt>
                <c:pt idx="95">
                  <c:v>41315.020833333336</c:v>
                </c:pt>
                <c:pt idx="96">
                  <c:v>41315.041666666664</c:v>
                </c:pt>
                <c:pt idx="97">
                  <c:v>41315.0625</c:v>
                </c:pt>
                <c:pt idx="98">
                  <c:v>41315.083333333336</c:v>
                </c:pt>
                <c:pt idx="99">
                  <c:v>41315.104166666664</c:v>
                </c:pt>
                <c:pt idx="100">
                  <c:v>41315.125</c:v>
                </c:pt>
                <c:pt idx="101">
                  <c:v>41315.145833333336</c:v>
                </c:pt>
                <c:pt idx="102">
                  <c:v>41315.166666666664</c:v>
                </c:pt>
                <c:pt idx="103">
                  <c:v>41315.1875</c:v>
                </c:pt>
                <c:pt idx="104">
                  <c:v>41315.208333333336</c:v>
                </c:pt>
                <c:pt idx="105">
                  <c:v>41315.229166666664</c:v>
                </c:pt>
                <c:pt idx="106">
                  <c:v>41315.25</c:v>
                </c:pt>
                <c:pt idx="107">
                  <c:v>41315.270833333336</c:v>
                </c:pt>
                <c:pt idx="108">
                  <c:v>41315.291666666664</c:v>
                </c:pt>
                <c:pt idx="109">
                  <c:v>41315.3125</c:v>
                </c:pt>
                <c:pt idx="110">
                  <c:v>41315.333333333336</c:v>
                </c:pt>
                <c:pt idx="111">
                  <c:v>41315.354166666664</c:v>
                </c:pt>
                <c:pt idx="112">
                  <c:v>41315.375</c:v>
                </c:pt>
                <c:pt idx="113">
                  <c:v>41315.395833333336</c:v>
                </c:pt>
                <c:pt idx="114">
                  <c:v>41315.416666666664</c:v>
                </c:pt>
                <c:pt idx="115">
                  <c:v>41315.4375</c:v>
                </c:pt>
                <c:pt idx="116">
                  <c:v>41315.458333333336</c:v>
                </c:pt>
                <c:pt idx="117">
                  <c:v>41315.479166666664</c:v>
                </c:pt>
                <c:pt idx="118">
                  <c:v>41315.5</c:v>
                </c:pt>
                <c:pt idx="119">
                  <c:v>41315.520833333336</c:v>
                </c:pt>
                <c:pt idx="120">
                  <c:v>41315.541666666664</c:v>
                </c:pt>
                <c:pt idx="121">
                  <c:v>41315.5625</c:v>
                </c:pt>
                <c:pt idx="122">
                  <c:v>41315.583333333336</c:v>
                </c:pt>
                <c:pt idx="123">
                  <c:v>41315.604166666664</c:v>
                </c:pt>
                <c:pt idx="124">
                  <c:v>41315.625</c:v>
                </c:pt>
                <c:pt idx="125">
                  <c:v>41315.645833333336</c:v>
                </c:pt>
                <c:pt idx="126">
                  <c:v>41315.666666666664</c:v>
                </c:pt>
                <c:pt idx="127">
                  <c:v>41315.6875</c:v>
                </c:pt>
                <c:pt idx="128">
                  <c:v>41315.708333333336</c:v>
                </c:pt>
                <c:pt idx="129">
                  <c:v>41315.729166666664</c:v>
                </c:pt>
                <c:pt idx="130">
                  <c:v>41315.75</c:v>
                </c:pt>
                <c:pt idx="131">
                  <c:v>41315.770833333336</c:v>
                </c:pt>
                <c:pt idx="132">
                  <c:v>41315.791666666664</c:v>
                </c:pt>
                <c:pt idx="133">
                  <c:v>41315.8125</c:v>
                </c:pt>
                <c:pt idx="134">
                  <c:v>41315.833333333336</c:v>
                </c:pt>
                <c:pt idx="135">
                  <c:v>41315.854166666664</c:v>
                </c:pt>
                <c:pt idx="136">
                  <c:v>41315.875</c:v>
                </c:pt>
                <c:pt idx="137">
                  <c:v>41315.895833333336</c:v>
                </c:pt>
                <c:pt idx="138">
                  <c:v>41315.916666666664</c:v>
                </c:pt>
                <c:pt idx="139">
                  <c:v>41315.9375</c:v>
                </c:pt>
                <c:pt idx="140">
                  <c:v>41315.958333333336</c:v>
                </c:pt>
                <c:pt idx="141">
                  <c:v>41315.979166666664</c:v>
                </c:pt>
                <c:pt idx="142">
                  <c:v>41316</c:v>
                </c:pt>
                <c:pt idx="143">
                  <c:v>41316.020833333336</c:v>
                </c:pt>
                <c:pt idx="144">
                  <c:v>41316.041666666664</c:v>
                </c:pt>
                <c:pt idx="145">
                  <c:v>41316.0625</c:v>
                </c:pt>
                <c:pt idx="146">
                  <c:v>41316.083333333336</c:v>
                </c:pt>
                <c:pt idx="147">
                  <c:v>41316.104166666664</c:v>
                </c:pt>
                <c:pt idx="148">
                  <c:v>41316.125</c:v>
                </c:pt>
                <c:pt idx="149">
                  <c:v>41316.145833333336</c:v>
                </c:pt>
                <c:pt idx="150">
                  <c:v>41316.166666666664</c:v>
                </c:pt>
                <c:pt idx="151">
                  <c:v>41316.1875</c:v>
                </c:pt>
                <c:pt idx="152">
                  <c:v>41316.208333333336</c:v>
                </c:pt>
                <c:pt idx="153">
                  <c:v>41316.229166666664</c:v>
                </c:pt>
                <c:pt idx="154">
                  <c:v>41316.25</c:v>
                </c:pt>
                <c:pt idx="155">
                  <c:v>41316.270833333336</c:v>
                </c:pt>
                <c:pt idx="156">
                  <c:v>41316.291666666664</c:v>
                </c:pt>
                <c:pt idx="157">
                  <c:v>41316.3125</c:v>
                </c:pt>
                <c:pt idx="158">
                  <c:v>41316.333333333336</c:v>
                </c:pt>
                <c:pt idx="159">
                  <c:v>41316.354166666664</c:v>
                </c:pt>
                <c:pt idx="160">
                  <c:v>41316.395833333336</c:v>
                </c:pt>
                <c:pt idx="161">
                  <c:v>41316.416666666664</c:v>
                </c:pt>
                <c:pt idx="162">
                  <c:v>41316.4375</c:v>
                </c:pt>
                <c:pt idx="163">
                  <c:v>41316.479166666664</c:v>
                </c:pt>
                <c:pt idx="164">
                  <c:v>41316.604166666664</c:v>
                </c:pt>
                <c:pt idx="165">
                  <c:v>41316.625</c:v>
                </c:pt>
                <c:pt idx="166">
                  <c:v>41316.645833333336</c:v>
                </c:pt>
                <c:pt idx="167">
                  <c:v>41316.666666666664</c:v>
                </c:pt>
                <c:pt idx="168">
                  <c:v>41316.6875</c:v>
                </c:pt>
                <c:pt idx="169">
                  <c:v>41316.708333333336</c:v>
                </c:pt>
                <c:pt idx="170">
                  <c:v>41316.729166666664</c:v>
                </c:pt>
                <c:pt idx="171">
                  <c:v>41316.75</c:v>
                </c:pt>
                <c:pt idx="172">
                  <c:v>41316.770833333336</c:v>
                </c:pt>
                <c:pt idx="173">
                  <c:v>41316.791666666664</c:v>
                </c:pt>
                <c:pt idx="174">
                  <c:v>41316.895833333336</c:v>
                </c:pt>
                <c:pt idx="175">
                  <c:v>41316.916666666664</c:v>
                </c:pt>
                <c:pt idx="176">
                  <c:v>41316.9375</c:v>
                </c:pt>
                <c:pt idx="177">
                  <c:v>41316.958333333336</c:v>
                </c:pt>
                <c:pt idx="178">
                  <c:v>41316.979166666664</c:v>
                </c:pt>
                <c:pt idx="179">
                  <c:v>41317</c:v>
                </c:pt>
                <c:pt idx="180">
                  <c:v>41317.020833333336</c:v>
                </c:pt>
                <c:pt idx="181">
                  <c:v>41317.041666666664</c:v>
                </c:pt>
                <c:pt idx="182">
                  <c:v>41317.0625</c:v>
                </c:pt>
                <c:pt idx="183">
                  <c:v>41317.083333333336</c:v>
                </c:pt>
                <c:pt idx="184">
                  <c:v>41317.104166666664</c:v>
                </c:pt>
                <c:pt idx="185">
                  <c:v>41317.125</c:v>
                </c:pt>
                <c:pt idx="186">
                  <c:v>41317.145833333336</c:v>
                </c:pt>
                <c:pt idx="187">
                  <c:v>41317.166666666664</c:v>
                </c:pt>
                <c:pt idx="188">
                  <c:v>41317.1875</c:v>
                </c:pt>
                <c:pt idx="189">
                  <c:v>41317.208333333336</c:v>
                </c:pt>
                <c:pt idx="190">
                  <c:v>41317.23055555556</c:v>
                </c:pt>
                <c:pt idx="191">
                  <c:v>41317.25</c:v>
                </c:pt>
                <c:pt idx="192">
                  <c:v>41317.270833333336</c:v>
                </c:pt>
                <c:pt idx="193">
                  <c:v>41317.291666666664</c:v>
                </c:pt>
                <c:pt idx="194">
                  <c:v>41317.3125</c:v>
                </c:pt>
                <c:pt idx="195">
                  <c:v>41317.333333333336</c:v>
                </c:pt>
                <c:pt idx="196">
                  <c:v>41317.354166666664</c:v>
                </c:pt>
                <c:pt idx="197">
                  <c:v>41317.375</c:v>
                </c:pt>
                <c:pt idx="198">
                  <c:v>41317.5</c:v>
                </c:pt>
                <c:pt idx="199">
                  <c:v>41317.520833333336</c:v>
                </c:pt>
                <c:pt idx="200">
                  <c:v>41317.541666666664</c:v>
                </c:pt>
                <c:pt idx="201">
                  <c:v>41317.5625</c:v>
                </c:pt>
                <c:pt idx="202">
                  <c:v>41317.583333333336</c:v>
                </c:pt>
                <c:pt idx="203">
                  <c:v>41317.604166666664</c:v>
                </c:pt>
                <c:pt idx="204">
                  <c:v>41317.625</c:v>
                </c:pt>
                <c:pt idx="205">
                  <c:v>41317.645833333336</c:v>
                </c:pt>
                <c:pt idx="206">
                  <c:v>41317.666666666664</c:v>
                </c:pt>
                <c:pt idx="207">
                  <c:v>41317.6875</c:v>
                </c:pt>
                <c:pt idx="208">
                  <c:v>41317.708333333336</c:v>
                </c:pt>
                <c:pt idx="209">
                  <c:v>41317.729166666664</c:v>
                </c:pt>
                <c:pt idx="210">
                  <c:v>41317.75</c:v>
                </c:pt>
                <c:pt idx="211">
                  <c:v>41317.770833333336</c:v>
                </c:pt>
                <c:pt idx="212">
                  <c:v>41317.791666666664</c:v>
                </c:pt>
                <c:pt idx="213">
                  <c:v>41317.8125</c:v>
                </c:pt>
                <c:pt idx="214">
                  <c:v>41317.833333333336</c:v>
                </c:pt>
                <c:pt idx="215">
                  <c:v>41317.854166666664</c:v>
                </c:pt>
                <c:pt idx="216">
                  <c:v>41317.875</c:v>
                </c:pt>
                <c:pt idx="217">
                  <c:v>41317.895833333336</c:v>
                </c:pt>
                <c:pt idx="218">
                  <c:v>41317.916666666664</c:v>
                </c:pt>
                <c:pt idx="219">
                  <c:v>41317.9375</c:v>
                </c:pt>
                <c:pt idx="220">
                  <c:v>41317.958333333336</c:v>
                </c:pt>
                <c:pt idx="221">
                  <c:v>41317.979166666664</c:v>
                </c:pt>
                <c:pt idx="222">
                  <c:v>41318</c:v>
                </c:pt>
                <c:pt idx="223">
                  <c:v>41318.020833333336</c:v>
                </c:pt>
                <c:pt idx="224">
                  <c:v>41318.041666666664</c:v>
                </c:pt>
                <c:pt idx="225">
                  <c:v>41318.0625</c:v>
                </c:pt>
                <c:pt idx="226">
                  <c:v>41318.083333333336</c:v>
                </c:pt>
                <c:pt idx="227">
                  <c:v>41318.104166666664</c:v>
                </c:pt>
                <c:pt idx="228">
                  <c:v>41318.125</c:v>
                </c:pt>
                <c:pt idx="229">
                  <c:v>41318.146527777775</c:v>
                </c:pt>
                <c:pt idx="230">
                  <c:v>41318.166666666664</c:v>
                </c:pt>
                <c:pt idx="231">
                  <c:v>41318.1875</c:v>
                </c:pt>
                <c:pt idx="232">
                  <c:v>41318.208333333336</c:v>
                </c:pt>
                <c:pt idx="233">
                  <c:v>41318.229166666664</c:v>
                </c:pt>
                <c:pt idx="234">
                  <c:v>41318.25</c:v>
                </c:pt>
                <c:pt idx="235">
                  <c:v>41318.270833333336</c:v>
                </c:pt>
                <c:pt idx="236">
                  <c:v>41318.291666666664</c:v>
                </c:pt>
                <c:pt idx="237">
                  <c:v>41318.3125</c:v>
                </c:pt>
                <c:pt idx="238">
                  <c:v>41318.333333333336</c:v>
                </c:pt>
                <c:pt idx="239">
                  <c:v>41318.354166666664</c:v>
                </c:pt>
              </c:strCache>
            </c:strRef>
          </c:xVal>
          <c:yVal>
            <c:numRef>
              <c:f>CGie001blk!$D$2:$D$241</c:f>
              <c:numCache>
                <c:ptCount val="240"/>
                <c:pt idx="0">
                  <c:v>89</c:v>
                </c:pt>
                <c:pt idx="1">
                  <c:v>80</c:v>
                </c:pt>
                <c:pt idx="2">
                  <c:v>70</c:v>
                </c:pt>
                <c:pt idx="3">
                  <c:v>54</c:v>
                </c:pt>
                <c:pt idx="4">
                  <c:v>48</c:v>
                </c:pt>
                <c:pt idx="5">
                  <c:v>70</c:v>
                </c:pt>
                <c:pt idx="6">
                  <c:v>71</c:v>
                </c:pt>
                <c:pt idx="7">
                  <c:v>91</c:v>
                </c:pt>
                <c:pt idx="8">
                  <c:v>92</c:v>
                </c:pt>
                <c:pt idx="9">
                  <c:v>76</c:v>
                </c:pt>
                <c:pt idx="10">
                  <c:v>69</c:v>
                </c:pt>
                <c:pt idx="11">
                  <c:v>72</c:v>
                </c:pt>
                <c:pt idx="12">
                  <c:v>68</c:v>
                </c:pt>
                <c:pt idx="13">
                  <c:v>62</c:v>
                </c:pt>
                <c:pt idx="14">
                  <c:v>73</c:v>
                </c:pt>
                <c:pt idx="15">
                  <c:v>93</c:v>
                </c:pt>
                <c:pt idx="16">
                  <c:v>75</c:v>
                </c:pt>
                <c:pt idx="17">
                  <c:v>81</c:v>
                </c:pt>
                <c:pt idx="18">
                  <c:v>77</c:v>
                </c:pt>
                <c:pt idx="19">
                  <c:v>100</c:v>
                </c:pt>
                <c:pt idx="20">
                  <c:v>86</c:v>
                </c:pt>
                <c:pt idx="21">
                  <c:v>83</c:v>
                </c:pt>
                <c:pt idx="22">
                  <c:v>78</c:v>
                </c:pt>
                <c:pt idx="23">
                  <c:v>93</c:v>
                </c:pt>
                <c:pt idx="24">
                  <c:v>96</c:v>
                </c:pt>
                <c:pt idx="25">
                  <c:v>83</c:v>
                </c:pt>
                <c:pt idx="26">
                  <c:v>85</c:v>
                </c:pt>
                <c:pt idx="27">
                  <c:v>110</c:v>
                </c:pt>
                <c:pt idx="28">
                  <c:v>114</c:v>
                </c:pt>
                <c:pt idx="29">
                  <c:v>74</c:v>
                </c:pt>
                <c:pt idx="30">
                  <c:v>84</c:v>
                </c:pt>
                <c:pt idx="31">
                  <c:v>88</c:v>
                </c:pt>
                <c:pt idx="32">
                  <c:v>87</c:v>
                </c:pt>
                <c:pt idx="33">
                  <c:v>84</c:v>
                </c:pt>
                <c:pt idx="34">
                  <c:v>96</c:v>
                </c:pt>
                <c:pt idx="35">
                  <c:v>96</c:v>
                </c:pt>
                <c:pt idx="36">
                  <c:v>91</c:v>
                </c:pt>
                <c:pt idx="37">
                  <c:v>90</c:v>
                </c:pt>
                <c:pt idx="38">
                  <c:v>89</c:v>
                </c:pt>
                <c:pt idx="39">
                  <c:v>82</c:v>
                </c:pt>
                <c:pt idx="40">
                  <c:v>111</c:v>
                </c:pt>
                <c:pt idx="41">
                  <c:v>98</c:v>
                </c:pt>
                <c:pt idx="42">
                  <c:v>99</c:v>
                </c:pt>
                <c:pt idx="43">
                  <c:v>99</c:v>
                </c:pt>
                <c:pt idx="44">
                  <c:v>86</c:v>
                </c:pt>
                <c:pt idx="45">
                  <c:v>86</c:v>
                </c:pt>
                <c:pt idx="46">
                  <c:v>81</c:v>
                </c:pt>
                <c:pt idx="47">
                  <c:v>79</c:v>
                </c:pt>
                <c:pt idx="48">
                  <c:v>74</c:v>
                </c:pt>
                <c:pt idx="49">
                  <c:v>75</c:v>
                </c:pt>
                <c:pt idx="50">
                  <c:v>74</c:v>
                </c:pt>
                <c:pt idx="51">
                  <c:v>64</c:v>
                </c:pt>
                <c:pt idx="52">
                  <c:v>76</c:v>
                </c:pt>
                <c:pt idx="53">
                  <c:v>60</c:v>
                </c:pt>
                <c:pt idx="54">
                  <c:v>61</c:v>
                </c:pt>
                <c:pt idx="55">
                  <c:v>78</c:v>
                </c:pt>
                <c:pt idx="56">
                  <c:v>63</c:v>
                </c:pt>
                <c:pt idx="57">
                  <c:v>71</c:v>
                </c:pt>
                <c:pt idx="58">
                  <c:v>77</c:v>
                </c:pt>
                <c:pt idx="59">
                  <c:v>79</c:v>
                </c:pt>
                <c:pt idx="60">
                  <c:v>89</c:v>
                </c:pt>
                <c:pt idx="61">
                  <c:v>68</c:v>
                </c:pt>
                <c:pt idx="62">
                  <c:v>68</c:v>
                </c:pt>
                <c:pt idx="63">
                  <c:v>74</c:v>
                </c:pt>
                <c:pt idx="64">
                  <c:v>79</c:v>
                </c:pt>
                <c:pt idx="65">
                  <c:v>69</c:v>
                </c:pt>
                <c:pt idx="66">
                  <c:v>89</c:v>
                </c:pt>
                <c:pt idx="67">
                  <c:v>86</c:v>
                </c:pt>
                <c:pt idx="68">
                  <c:v>90</c:v>
                </c:pt>
                <c:pt idx="69">
                  <c:v>105</c:v>
                </c:pt>
                <c:pt idx="70">
                  <c:v>84</c:v>
                </c:pt>
                <c:pt idx="71">
                  <c:v>149</c:v>
                </c:pt>
                <c:pt idx="72">
                  <c:v>52</c:v>
                </c:pt>
                <c:pt idx="73">
                  <c:v>104</c:v>
                </c:pt>
                <c:pt idx="74">
                  <c:v>104</c:v>
                </c:pt>
                <c:pt idx="75">
                  <c:v>103</c:v>
                </c:pt>
                <c:pt idx="76">
                  <c:v>110</c:v>
                </c:pt>
                <c:pt idx="77">
                  <c:v>106</c:v>
                </c:pt>
                <c:pt idx="78">
                  <c:v>106</c:v>
                </c:pt>
                <c:pt idx="79">
                  <c:v>67</c:v>
                </c:pt>
                <c:pt idx="80">
                  <c:v>83</c:v>
                </c:pt>
                <c:pt idx="81">
                  <c:v>100</c:v>
                </c:pt>
                <c:pt idx="83">
                  <c:v>105</c:v>
                </c:pt>
                <c:pt idx="84">
                  <c:v>81</c:v>
                </c:pt>
                <c:pt idx="85">
                  <c:v>80</c:v>
                </c:pt>
                <c:pt idx="86">
                  <c:v>75</c:v>
                </c:pt>
                <c:pt idx="87">
                  <c:v>56</c:v>
                </c:pt>
                <c:pt idx="88">
                  <c:v>87</c:v>
                </c:pt>
                <c:pt idx="89">
                  <c:v>93</c:v>
                </c:pt>
                <c:pt idx="90">
                  <c:v>80</c:v>
                </c:pt>
                <c:pt idx="91">
                  <c:v>85</c:v>
                </c:pt>
                <c:pt idx="92">
                  <c:v>88</c:v>
                </c:pt>
                <c:pt idx="93">
                  <c:v>74</c:v>
                </c:pt>
                <c:pt idx="94">
                  <c:v>67</c:v>
                </c:pt>
                <c:pt idx="95">
                  <c:v>49</c:v>
                </c:pt>
                <c:pt idx="96">
                  <c:v>56</c:v>
                </c:pt>
                <c:pt idx="97">
                  <c:v>71</c:v>
                </c:pt>
                <c:pt idx="98">
                  <c:v>73</c:v>
                </c:pt>
                <c:pt idx="99">
                  <c:v>62</c:v>
                </c:pt>
                <c:pt idx="100">
                  <c:v>59</c:v>
                </c:pt>
                <c:pt idx="101">
                  <c:v>76</c:v>
                </c:pt>
                <c:pt idx="102">
                  <c:v>75</c:v>
                </c:pt>
                <c:pt idx="103">
                  <c:v>68</c:v>
                </c:pt>
                <c:pt idx="104">
                  <c:v>65</c:v>
                </c:pt>
                <c:pt idx="105">
                  <c:v>83</c:v>
                </c:pt>
                <c:pt idx="106">
                  <c:v>65</c:v>
                </c:pt>
                <c:pt idx="107">
                  <c:v>80</c:v>
                </c:pt>
                <c:pt idx="108">
                  <c:v>76</c:v>
                </c:pt>
                <c:pt idx="109">
                  <c:v>76</c:v>
                </c:pt>
                <c:pt idx="110">
                  <c:v>87</c:v>
                </c:pt>
                <c:pt idx="111">
                  <c:v>72</c:v>
                </c:pt>
                <c:pt idx="112">
                  <c:v>84</c:v>
                </c:pt>
                <c:pt idx="113">
                  <c:v>89</c:v>
                </c:pt>
                <c:pt idx="114">
                  <c:v>95</c:v>
                </c:pt>
                <c:pt idx="115">
                  <c:v>80</c:v>
                </c:pt>
                <c:pt idx="116">
                  <c:v>81</c:v>
                </c:pt>
                <c:pt idx="117">
                  <c:v>76</c:v>
                </c:pt>
                <c:pt idx="118">
                  <c:v>84</c:v>
                </c:pt>
                <c:pt idx="119">
                  <c:v>85</c:v>
                </c:pt>
                <c:pt idx="120">
                  <c:v>77</c:v>
                </c:pt>
                <c:pt idx="121">
                  <c:v>87</c:v>
                </c:pt>
                <c:pt idx="122">
                  <c:v>85</c:v>
                </c:pt>
                <c:pt idx="123">
                  <c:v>84</c:v>
                </c:pt>
                <c:pt idx="124">
                  <c:v>49</c:v>
                </c:pt>
                <c:pt idx="125">
                  <c:v>90</c:v>
                </c:pt>
                <c:pt idx="126">
                  <c:v>97</c:v>
                </c:pt>
                <c:pt idx="127">
                  <c:v>96</c:v>
                </c:pt>
                <c:pt idx="128">
                  <c:v>115</c:v>
                </c:pt>
                <c:pt idx="129">
                  <c:v>125</c:v>
                </c:pt>
                <c:pt idx="130">
                  <c:v>117</c:v>
                </c:pt>
                <c:pt idx="131">
                  <c:v>115</c:v>
                </c:pt>
                <c:pt idx="132">
                  <c:v>113</c:v>
                </c:pt>
                <c:pt idx="133">
                  <c:v>103</c:v>
                </c:pt>
                <c:pt idx="134">
                  <c:v>102</c:v>
                </c:pt>
                <c:pt idx="135">
                  <c:v>91</c:v>
                </c:pt>
                <c:pt idx="136">
                  <c:v>84</c:v>
                </c:pt>
                <c:pt idx="137">
                  <c:v>89</c:v>
                </c:pt>
                <c:pt idx="138">
                  <c:v>96</c:v>
                </c:pt>
                <c:pt idx="139">
                  <c:v>82</c:v>
                </c:pt>
                <c:pt idx="140">
                  <c:v>88</c:v>
                </c:pt>
                <c:pt idx="141">
                  <c:v>77</c:v>
                </c:pt>
                <c:pt idx="142">
                  <c:v>80</c:v>
                </c:pt>
                <c:pt idx="143">
                  <c:v>68</c:v>
                </c:pt>
                <c:pt idx="144">
                  <c:v>70</c:v>
                </c:pt>
                <c:pt idx="145">
                  <c:v>79</c:v>
                </c:pt>
                <c:pt idx="146">
                  <c:v>79</c:v>
                </c:pt>
                <c:pt idx="147">
                  <c:v>76</c:v>
                </c:pt>
                <c:pt idx="148">
                  <c:v>89</c:v>
                </c:pt>
                <c:pt idx="149">
                  <c:v>81</c:v>
                </c:pt>
                <c:pt idx="150">
                  <c:v>79</c:v>
                </c:pt>
                <c:pt idx="151">
                  <c:v>69</c:v>
                </c:pt>
                <c:pt idx="152">
                  <c:v>77</c:v>
                </c:pt>
                <c:pt idx="153">
                  <c:v>86</c:v>
                </c:pt>
                <c:pt idx="154">
                  <c:v>76</c:v>
                </c:pt>
                <c:pt idx="155">
                  <c:v>78</c:v>
                </c:pt>
                <c:pt idx="156">
                  <c:v>76</c:v>
                </c:pt>
                <c:pt idx="157">
                  <c:v>78</c:v>
                </c:pt>
                <c:pt idx="158">
                  <c:v>86</c:v>
                </c:pt>
                <c:pt idx="159">
                  <c:v>97</c:v>
                </c:pt>
                <c:pt idx="160">
                  <c:v>104</c:v>
                </c:pt>
                <c:pt idx="161">
                  <c:v>95</c:v>
                </c:pt>
                <c:pt idx="162">
                  <c:v>101</c:v>
                </c:pt>
                <c:pt idx="164">
                  <c:v>103</c:v>
                </c:pt>
                <c:pt idx="165">
                  <c:v>100</c:v>
                </c:pt>
                <c:pt idx="166">
                  <c:v>111</c:v>
                </c:pt>
                <c:pt idx="167">
                  <c:v>111</c:v>
                </c:pt>
                <c:pt idx="168">
                  <c:v>109</c:v>
                </c:pt>
                <c:pt idx="169">
                  <c:v>113</c:v>
                </c:pt>
                <c:pt idx="170">
                  <c:v>87</c:v>
                </c:pt>
                <c:pt idx="171">
                  <c:v>107</c:v>
                </c:pt>
                <c:pt idx="172">
                  <c:v>110</c:v>
                </c:pt>
                <c:pt idx="173">
                  <c:v>113</c:v>
                </c:pt>
                <c:pt idx="174">
                  <c:v>100</c:v>
                </c:pt>
                <c:pt idx="175">
                  <c:v>73</c:v>
                </c:pt>
                <c:pt idx="176">
                  <c:v>71</c:v>
                </c:pt>
                <c:pt idx="177">
                  <c:v>65</c:v>
                </c:pt>
                <c:pt idx="178">
                  <c:v>74</c:v>
                </c:pt>
                <c:pt idx="179">
                  <c:v>64</c:v>
                </c:pt>
                <c:pt idx="180">
                  <c:v>73</c:v>
                </c:pt>
                <c:pt idx="181">
                  <c:v>72</c:v>
                </c:pt>
                <c:pt idx="182">
                  <c:v>73</c:v>
                </c:pt>
                <c:pt idx="183">
                  <c:v>80</c:v>
                </c:pt>
                <c:pt idx="184">
                  <c:v>68</c:v>
                </c:pt>
                <c:pt idx="185">
                  <c:v>63</c:v>
                </c:pt>
                <c:pt idx="186">
                  <c:v>56</c:v>
                </c:pt>
                <c:pt idx="187">
                  <c:v>76</c:v>
                </c:pt>
                <c:pt idx="188">
                  <c:v>83</c:v>
                </c:pt>
                <c:pt idx="189">
                  <c:v>75</c:v>
                </c:pt>
                <c:pt idx="190">
                  <c:v>79</c:v>
                </c:pt>
                <c:pt idx="191">
                  <c:v>81</c:v>
                </c:pt>
                <c:pt idx="192">
                  <c:v>70</c:v>
                </c:pt>
                <c:pt idx="193">
                  <c:v>85</c:v>
                </c:pt>
                <c:pt idx="194">
                  <c:v>88</c:v>
                </c:pt>
                <c:pt idx="195">
                  <c:v>78</c:v>
                </c:pt>
                <c:pt idx="196">
                  <c:v>85</c:v>
                </c:pt>
                <c:pt idx="198">
                  <c:v>84</c:v>
                </c:pt>
                <c:pt idx="199">
                  <c:v>94</c:v>
                </c:pt>
                <c:pt idx="200">
                  <c:v>89</c:v>
                </c:pt>
                <c:pt idx="201">
                  <c:v>81</c:v>
                </c:pt>
                <c:pt idx="202">
                  <c:v>104</c:v>
                </c:pt>
                <c:pt idx="203">
                  <c:v>114</c:v>
                </c:pt>
                <c:pt idx="204">
                  <c:v>100</c:v>
                </c:pt>
                <c:pt idx="205">
                  <c:v>108</c:v>
                </c:pt>
                <c:pt idx="206">
                  <c:v>112</c:v>
                </c:pt>
                <c:pt idx="207">
                  <c:v>105</c:v>
                </c:pt>
                <c:pt idx="208">
                  <c:v>105</c:v>
                </c:pt>
                <c:pt idx="209">
                  <c:v>106</c:v>
                </c:pt>
                <c:pt idx="210">
                  <c:v>115</c:v>
                </c:pt>
                <c:pt idx="211">
                  <c:v>110</c:v>
                </c:pt>
                <c:pt idx="212">
                  <c:v>106</c:v>
                </c:pt>
                <c:pt idx="213">
                  <c:v>102</c:v>
                </c:pt>
                <c:pt idx="214">
                  <c:v>97</c:v>
                </c:pt>
                <c:pt idx="215">
                  <c:v>92</c:v>
                </c:pt>
                <c:pt idx="216">
                  <c:v>97</c:v>
                </c:pt>
                <c:pt idx="217">
                  <c:v>88</c:v>
                </c:pt>
                <c:pt idx="218">
                  <c:v>78</c:v>
                </c:pt>
                <c:pt idx="219">
                  <c:v>83</c:v>
                </c:pt>
                <c:pt idx="220">
                  <c:v>83</c:v>
                </c:pt>
                <c:pt idx="221">
                  <c:v>76</c:v>
                </c:pt>
                <c:pt idx="222">
                  <c:v>68</c:v>
                </c:pt>
                <c:pt idx="223">
                  <c:v>71</c:v>
                </c:pt>
                <c:pt idx="224">
                  <c:v>67</c:v>
                </c:pt>
                <c:pt idx="225">
                  <c:v>76</c:v>
                </c:pt>
                <c:pt idx="226">
                  <c:v>69</c:v>
                </c:pt>
                <c:pt idx="227">
                  <c:v>66</c:v>
                </c:pt>
                <c:pt idx="228">
                  <c:v>77</c:v>
                </c:pt>
                <c:pt idx="229">
                  <c:v>67</c:v>
                </c:pt>
                <c:pt idx="230">
                  <c:v>67</c:v>
                </c:pt>
                <c:pt idx="231">
                  <c:v>77</c:v>
                </c:pt>
                <c:pt idx="232">
                  <c:v>80</c:v>
                </c:pt>
                <c:pt idx="233">
                  <c:v>80</c:v>
                </c:pt>
                <c:pt idx="234">
                  <c:v>81</c:v>
                </c:pt>
                <c:pt idx="235">
                  <c:v>81</c:v>
                </c:pt>
                <c:pt idx="236">
                  <c:v>89</c:v>
                </c:pt>
                <c:pt idx="237">
                  <c:v>74</c:v>
                </c:pt>
                <c:pt idx="238">
                  <c:v>74</c:v>
                </c:pt>
                <c:pt idx="239">
                  <c:v>86</c:v>
                </c:pt>
              </c:numCache>
            </c:numRef>
          </c:yVal>
          <c:smooth val="0"/>
        </c:ser>
        <c:axId val="55013015"/>
        <c:axId val="25355088"/>
      </c:scatterChart>
      <c:scatterChart>
        <c:scatterStyle val="lineMarker"/>
        <c:varyColors val="0"/>
        <c:ser>
          <c:idx val="2"/>
          <c:order val="2"/>
          <c:tx>
            <c:strRef>
              <c:f>CGie001blk!$E$1</c:f>
              <c:strCache>
                <c:ptCount val="1"/>
                <c:pt idx="0">
                  <c:v>HR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CGie001blk!$B$2:$B$241</c:f>
              <c:strCache>
                <c:ptCount val="240"/>
                <c:pt idx="0">
                  <c:v>41312.875</c:v>
                </c:pt>
                <c:pt idx="1">
                  <c:v>41312.895833333336</c:v>
                </c:pt>
                <c:pt idx="2">
                  <c:v>41312.916666666664</c:v>
                </c:pt>
                <c:pt idx="3">
                  <c:v>41312.9375</c:v>
                </c:pt>
                <c:pt idx="4">
                  <c:v>41312.958333333336</c:v>
                </c:pt>
                <c:pt idx="5">
                  <c:v>41312.979166666664</c:v>
                </c:pt>
                <c:pt idx="6">
                  <c:v>41313</c:v>
                </c:pt>
                <c:pt idx="7">
                  <c:v>41313.021527777775</c:v>
                </c:pt>
                <c:pt idx="8">
                  <c:v>41313.041666666664</c:v>
                </c:pt>
                <c:pt idx="9">
                  <c:v>41313.0625</c:v>
                </c:pt>
                <c:pt idx="10">
                  <c:v>41313.083333333336</c:v>
                </c:pt>
                <c:pt idx="11">
                  <c:v>41313.104166666664</c:v>
                </c:pt>
                <c:pt idx="12">
                  <c:v>41313.125</c:v>
                </c:pt>
                <c:pt idx="13">
                  <c:v>41313.145833333336</c:v>
                </c:pt>
                <c:pt idx="14">
                  <c:v>41313.166666666664</c:v>
                </c:pt>
                <c:pt idx="15">
                  <c:v>41313.1875</c:v>
                </c:pt>
                <c:pt idx="16">
                  <c:v>41313.208333333336</c:v>
                </c:pt>
                <c:pt idx="17">
                  <c:v>41313.229166666664</c:v>
                </c:pt>
                <c:pt idx="18">
                  <c:v>41313.25</c:v>
                </c:pt>
                <c:pt idx="19">
                  <c:v>41313.270833333336</c:v>
                </c:pt>
                <c:pt idx="20">
                  <c:v>41313.291666666664</c:v>
                </c:pt>
                <c:pt idx="21">
                  <c:v>41313.3125</c:v>
                </c:pt>
                <c:pt idx="22">
                  <c:v>41313.333333333336</c:v>
                </c:pt>
                <c:pt idx="23">
                  <c:v>41313.354166666664</c:v>
                </c:pt>
                <c:pt idx="24">
                  <c:v>41313.395833333336</c:v>
                </c:pt>
                <c:pt idx="25">
                  <c:v>41313.416666666664</c:v>
                </c:pt>
                <c:pt idx="26">
                  <c:v>41313.4375</c:v>
                </c:pt>
                <c:pt idx="27">
                  <c:v>41313.458333333336</c:v>
                </c:pt>
                <c:pt idx="28">
                  <c:v>41313.47986111111</c:v>
                </c:pt>
                <c:pt idx="29">
                  <c:v>41313.5</c:v>
                </c:pt>
                <c:pt idx="30">
                  <c:v>41313.520833333336</c:v>
                </c:pt>
                <c:pt idx="31">
                  <c:v>41313.541666666664</c:v>
                </c:pt>
                <c:pt idx="32">
                  <c:v>41313.5625</c:v>
                </c:pt>
                <c:pt idx="33">
                  <c:v>41313.583333333336</c:v>
                </c:pt>
                <c:pt idx="34">
                  <c:v>41313.604166666664</c:v>
                </c:pt>
                <c:pt idx="35">
                  <c:v>41313.625</c:v>
                </c:pt>
                <c:pt idx="36">
                  <c:v>41313.645833333336</c:v>
                </c:pt>
                <c:pt idx="37">
                  <c:v>41313.666666666664</c:v>
                </c:pt>
                <c:pt idx="38">
                  <c:v>41313.6875</c:v>
                </c:pt>
                <c:pt idx="39">
                  <c:v>41313.708333333336</c:v>
                </c:pt>
                <c:pt idx="40">
                  <c:v>41313.729166666664</c:v>
                </c:pt>
                <c:pt idx="41">
                  <c:v>41313.75</c:v>
                </c:pt>
                <c:pt idx="42">
                  <c:v>41313.770833333336</c:v>
                </c:pt>
                <c:pt idx="43">
                  <c:v>41313.791666666664</c:v>
                </c:pt>
                <c:pt idx="44">
                  <c:v>41313.8125</c:v>
                </c:pt>
                <c:pt idx="45">
                  <c:v>41313.833333333336</c:v>
                </c:pt>
                <c:pt idx="46">
                  <c:v>41313.854166666664</c:v>
                </c:pt>
                <c:pt idx="47">
                  <c:v>41313.875</c:v>
                </c:pt>
                <c:pt idx="48">
                  <c:v>41313.895833333336</c:v>
                </c:pt>
                <c:pt idx="49">
                  <c:v>41313.916666666664</c:v>
                </c:pt>
                <c:pt idx="50">
                  <c:v>41313.9375</c:v>
                </c:pt>
                <c:pt idx="51">
                  <c:v>41313.958333333336</c:v>
                </c:pt>
                <c:pt idx="52">
                  <c:v>41313.979166666664</c:v>
                </c:pt>
                <c:pt idx="53">
                  <c:v>41314</c:v>
                </c:pt>
                <c:pt idx="54">
                  <c:v>41314.020833333336</c:v>
                </c:pt>
                <c:pt idx="55">
                  <c:v>41314.041666666664</c:v>
                </c:pt>
                <c:pt idx="56">
                  <c:v>41314.0625</c:v>
                </c:pt>
                <c:pt idx="57">
                  <c:v>41314.083333333336</c:v>
                </c:pt>
                <c:pt idx="58">
                  <c:v>41314.104166666664</c:v>
                </c:pt>
                <c:pt idx="59">
                  <c:v>41314.125</c:v>
                </c:pt>
                <c:pt idx="60">
                  <c:v>41314.145833333336</c:v>
                </c:pt>
                <c:pt idx="61">
                  <c:v>41314.166666666664</c:v>
                </c:pt>
                <c:pt idx="62">
                  <c:v>41314.1875</c:v>
                </c:pt>
                <c:pt idx="63">
                  <c:v>41314.208333333336</c:v>
                </c:pt>
                <c:pt idx="64">
                  <c:v>41314.229166666664</c:v>
                </c:pt>
                <c:pt idx="65">
                  <c:v>41314.25</c:v>
                </c:pt>
                <c:pt idx="66">
                  <c:v>41314.270833333336</c:v>
                </c:pt>
                <c:pt idx="67">
                  <c:v>41314.291666666664</c:v>
                </c:pt>
                <c:pt idx="68">
                  <c:v>41314.3125</c:v>
                </c:pt>
                <c:pt idx="69">
                  <c:v>41314.333333333336</c:v>
                </c:pt>
                <c:pt idx="70">
                  <c:v>41314.375</c:v>
                </c:pt>
                <c:pt idx="71">
                  <c:v>41314.395833333336</c:v>
                </c:pt>
                <c:pt idx="72">
                  <c:v>41314.416666666664</c:v>
                </c:pt>
                <c:pt idx="73">
                  <c:v>41314.4375</c:v>
                </c:pt>
                <c:pt idx="74">
                  <c:v>41314.458333333336</c:v>
                </c:pt>
                <c:pt idx="75">
                  <c:v>41314.479166666664</c:v>
                </c:pt>
                <c:pt idx="76">
                  <c:v>41314.5</c:v>
                </c:pt>
                <c:pt idx="77">
                  <c:v>41314.520833333336</c:v>
                </c:pt>
                <c:pt idx="78">
                  <c:v>41314.541666666664</c:v>
                </c:pt>
                <c:pt idx="79">
                  <c:v>41314.5625</c:v>
                </c:pt>
                <c:pt idx="80">
                  <c:v>41314.583333333336</c:v>
                </c:pt>
                <c:pt idx="81">
                  <c:v>41314.604166666664</c:v>
                </c:pt>
                <c:pt idx="82">
                  <c:v>41314.625</c:v>
                </c:pt>
                <c:pt idx="83">
                  <c:v>41314.75</c:v>
                </c:pt>
                <c:pt idx="84">
                  <c:v>41314.770833333336</c:v>
                </c:pt>
                <c:pt idx="85">
                  <c:v>41314.791666666664</c:v>
                </c:pt>
                <c:pt idx="86">
                  <c:v>41314.8125</c:v>
                </c:pt>
                <c:pt idx="87">
                  <c:v>41314.833333333336</c:v>
                </c:pt>
                <c:pt idx="88">
                  <c:v>41314.854166666664</c:v>
                </c:pt>
                <c:pt idx="89">
                  <c:v>41314.875</c:v>
                </c:pt>
                <c:pt idx="90">
                  <c:v>41314.895833333336</c:v>
                </c:pt>
                <c:pt idx="91">
                  <c:v>41314.916666666664</c:v>
                </c:pt>
                <c:pt idx="92">
                  <c:v>41314.9375</c:v>
                </c:pt>
                <c:pt idx="93">
                  <c:v>41314.958333333336</c:v>
                </c:pt>
                <c:pt idx="94">
                  <c:v>41315</c:v>
                </c:pt>
                <c:pt idx="95">
                  <c:v>41315.020833333336</c:v>
                </c:pt>
                <c:pt idx="96">
                  <c:v>41315.041666666664</c:v>
                </c:pt>
                <c:pt idx="97">
                  <c:v>41315.0625</c:v>
                </c:pt>
                <c:pt idx="98">
                  <c:v>41315.083333333336</c:v>
                </c:pt>
                <c:pt idx="99">
                  <c:v>41315.104166666664</c:v>
                </c:pt>
                <c:pt idx="100">
                  <c:v>41315.125</c:v>
                </c:pt>
                <c:pt idx="101">
                  <c:v>41315.145833333336</c:v>
                </c:pt>
                <c:pt idx="102">
                  <c:v>41315.166666666664</c:v>
                </c:pt>
                <c:pt idx="103">
                  <c:v>41315.1875</c:v>
                </c:pt>
                <c:pt idx="104">
                  <c:v>41315.208333333336</c:v>
                </c:pt>
                <c:pt idx="105">
                  <c:v>41315.229166666664</c:v>
                </c:pt>
                <c:pt idx="106">
                  <c:v>41315.25</c:v>
                </c:pt>
                <c:pt idx="107">
                  <c:v>41315.270833333336</c:v>
                </c:pt>
                <c:pt idx="108">
                  <c:v>41315.291666666664</c:v>
                </c:pt>
                <c:pt idx="109">
                  <c:v>41315.3125</c:v>
                </c:pt>
                <c:pt idx="110">
                  <c:v>41315.333333333336</c:v>
                </c:pt>
                <c:pt idx="111">
                  <c:v>41315.354166666664</c:v>
                </c:pt>
                <c:pt idx="112">
                  <c:v>41315.375</c:v>
                </c:pt>
                <c:pt idx="113">
                  <c:v>41315.395833333336</c:v>
                </c:pt>
                <c:pt idx="114">
                  <c:v>41315.416666666664</c:v>
                </c:pt>
                <c:pt idx="115">
                  <c:v>41315.4375</c:v>
                </c:pt>
                <c:pt idx="116">
                  <c:v>41315.458333333336</c:v>
                </c:pt>
                <c:pt idx="117">
                  <c:v>41315.479166666664</c:v>
                </c:pt>
                <c:pt idx="118">
                  <c:v>41315.5</c:v>
                </c:pt>
                <c:pt idx="119">
                  <c:v>41315.520833333336</c:v>
                </c:pt>
                <c:pt idx="120">
                  <c:v>41315.541666666664</c:v>
                </c:pt>
                <c:pt idx="121">
                  <c:v>41315.5625</c:v>
                </c:pt>
                <c:pt idx="122">
                  <c:v>41315.583333333336</c:v>
                </c:pt>
                <c:pt idx="123">
                  <c:v>41315.604166666664</c:v>
                </c:pt>
                <c:pt idx="124">
                  <c:v>41315.625</c:v>
                </c:pt>
                <c:pt idx="125">
                  <c:v>41315.645833333336</c:v>
                </c:pt>
                <c:pt idx="126">
                  <c:v>41315.666666666664</c:v>
                </c:pt>
                <c:pt idx="127">
                  <c:v>41315.6875</c:v>
                </c:pt>
                <c:pt idx="128">
                  <c:v>41315.708333333336</c:v>
                </c:pt>
                <c:pt idx="129">
                  <c:v>41315.729166666664</c:v>
                </c:pt>
                <c:pt idx="130">
                  <c:v>41315.75</c:v>
                </c:pt>
                <c:pt idx="131">
                  <c:v>41315.770833333336</c:v>
                </c:pt>
                <c:pt idx="132">
                  <c:v>41315.791666666664</c:v>
                </c:pt>
                <c:pt idx="133">
                  <c:v>41315.8125</c:v>
                </c:pt>
                <c:pt idx="134">
                  <c:v>41315.833333333336</c:v>
                </c:pt>
                <c:pt idx="135">
                  <c:v>41315.854166666664</c:v>
                </c:pt>
                <c:pt idx="136">
                  <c:v>41315.875</c:v>
                </c:pt>
                <c:pt idx="137">
                  <c:v>41315.895833333336</c:v>
                </c:pt>
                <c:pt idx="138">
                  <c:v>41315.916666666664</c:v>
                </c:pt>
                <c:pt idx="139">
                  <c:v>41315.9375</c:v>
                </c:pt>
                <c:pt idx="140">
                  <c:v>41315.958333333336</c:v>
                </c:pt>
                <c:pt idx="141">
                  <c:v>41315.979166666664</c:v>
                </c:pt>
                <c:pt idx="142">
                  <c:v>41316</c:v>
                </c:pt>
                <c:pt idx="143">
                  <c:v>41316.020833333336</c:v>
                </c:pt>
                <c:pt idx="144">
                  <c:v>41316.041666666664</c:v>
                </c:pt>
                <c:pt idx="145">
                  <c:v>41316.0625</c:v>
                </c:pt>
                <c:pt idx="146">
                  <c:v>41316.083333333336</c:v>
                </c:pt>
                <c:pt idx="147">
                  <c:v>41316.104166666664</c:v>
                </c:pt>
                <c:pt idx="148">
                  <c:v>41316.125</c:v>
                </c:pt>
                <c:pt idx="149">
                  <c:v>41316.145833333336</c:v>
                </c:pt>
                <c:pt idx="150">
                  <c:v>41316.166666666664</c:v>
                </c:pt>
                <c:pt idx="151">
                  <c:v>41316.1875</c:v>
                </c:pt>
                <c:pt idx="152">
                  <c:v>41316.208333333336</c:v>
                </c:pt>
                <c:pt idx="153">
                  <c:v>41316.229166666664</c:v>
                </c:pt>
                <c:pt idx="154">
                  <c:v>41316.25</c:v>
                </c:pt>
                <c:pt idx="155">
                  <c:v>41316.270833333336</c:v>
                </c:pt>
                <c:pt idx="156">
                  <c:v>41316.291666666664</c:v>
                </c:pt>
                <c:pt idx="157">
                  <c:v>41316.3125</c:v>
                </c:pt>
                <c:pt idx="158">
                  <c:v>41316.333333333336</c:v>
                </c:pt>
                <c:pt idx="159">
                  <c:v>41316.354166666664</c:v>
                </c:pt>
                <c:pt idx="160">
                  <c:v>41316.395833333336</c:v>
                </c:pt>
                <c:pt idx="161">
                  <c:v>41316.416666666664</c:v>
                </c:pt>
                <c:pt idx="162">
                  <c:v>41316.4375</c:v>
                </c:pt>
                <c:pt idx="163">
                  <c:v>41316.479166666664</c:v>
                </c:pt>
                <c:pt idx="164">
                  <c:v>41316.604166666664</c:v>
                </c:pt>
                <c:pt idx="165">
                  <c:v>41316.625</c:v>
                </c:pt>
                <c:pt idx="166">
                  <c:v>41316.645833333336</c:v>
                </c:pt>
                <c:pt idx="167">
                  <c:v>41316.666666666664</c:v>
                </c:pt>
                <c:pt idx="168">
                  <c:v>41316.6875</c:v>
                </c:pt>
                <c:pt idx="169">
                  <c:v>41316.708333333336</c:v>
                </c:pt>
                <c:pt idx="170">
                  <c:v>41316.729166666664</c:v>
                </c:pt>
                <c:pt idx="171">
                  <c:v>41316.75</c:v>
                </c:pt>
                <c:pt idx="172">
                  <c:v>41316.770833333336</c:v>
                </c:pt>
                <c:pt idx="173">
                  <c:v>41316.791666666664</c:v>
                </c:pt>
                <c:pt idx="174">
                  <c:v>41316.895833333336</c:v>
                </c:pt>
                <c:pt idx="175">
                  <c:v>41316.916666666664</c:v>
                </c:pt>
                <c:pt idx="176">
                  <c:v>41316.9375</c:v>
                </c:pt>
                <c:pt idx="177">
                  <c:v>41316.958333333336</c:v>
                </c:pt>
                <c:pt idx="178">
                  <c:v>41316.979166666664</c:v>
                </c:pt>
                <c:pt idx="179">
                  <c:v>41317</c:v>
                </c:pt>
                <c:pt idx="180">
                  <c:v>41317.020833333336</c:v>
                </c:pt>
                <c:pt idx="181">
                  <c:v>41317.041666666664</c:v>
                </c:pt>
                <c:pt idx="182">
                  <c:v>41317.0625</c:v>
                </c:pt>
                <c:pt idx="183">
                  <c:v>41317.083333333336</c:v>
                </c:pt>
                <c:pt idx="184">
                  <c:v>41317.104166666664</c:v>
                </c:pt>
                <c:pt idx="185">
                  <c:v>41317.125</c:v>
                </c:pt>
                <c:pt idx="186">
                  <c:v>41317.145833333336</c:v>
                </c:pt>
                <c:pt idx="187">
                  <c:v>41317.166666666664</c:v>
                </c:pt>
                <c:pt idx="188">
                  <c:v>41317.1875</c:v>
                </c:pt>
                <c:pt idx="189">
                  <c:v>41317.208333333336</c:v>
                </c:pt>
                <c:pt idx="190">
                  <c:v>41317.23055555556</c:v>
                </c:pt>
                <c:pt idx="191">
                  <c:v>41317.25</c:v>
                </c:pt>
                <c:pt idx="192">
                  <c:v>41317.270833333336</c:v>
                </c:pt>
                <c:pt idx="193">
                  <c:v>41317.291666666664</c:v>
                </c:pt>
                <c:pt idx="194">
                  <c:v>41317.3125</c:v>
                </c:pt>
                <c:pt idx="195">
                  <c:v>41317.333333333336</c:v>
                </c:pt>
                <c:pt idx="196">
                  <c:v>41317.354166666664</c:v>
                </c:pt>
                <c:pt idx="197">
                  <c:v>41317.375</c:v>
                </c:pt>
                <c:pt idx="198">
                  <c:v>41317.5</c:v>
                </c:pt>
                <c:pt idx="199">
                  <c:v>41317.520833333336</c:v>
                </c:pt>
                <c:pt idx="200">
                  <c:v>41317.541666666664</c:v>
                </c:pt>
                <c:pt idx="201">
                  <c:v>41317.5625</c:v>
                </c:pt>
                <c:pt idx="202">
                  <c:v>41317.583333333336</c:v>
                </c:pt>
                <c:pt idx="203">
                  <c:v>41317.604166666664</c:v>
                </c:pt>
                <c:pt idx="204">
                  <c:v>41317.625</c:v>
                </c:pt>
                <c:pt idx="205">
                  <c:v>41317.645833333336</c:v>
                </c:pt>
                <c:pt idx="206">
                  <c:v>41317.666666666664</c:v>
                </c:pt>
                <c:pt idx="207">
                  <c:v>41317.6875</c:v>
                </c:pt>
                <c:pt idx="208">
                  <c:v>41317.708333333336</c:v>
                </c:pt>
                <c:pt idx="209">
                  <c:v>41317.729166666664</c:v>
                </c:pt>
                <c:pt idx="210">
                  <c:v>41317.75</c:v>
                </c:pt>
                <c:pt idx="211">
                  <c:v>41317.770833333336</c:v>
                </c:pt>
                <c:pt idx="212">
                  <c:v>41317.791666666664</c:v>
                </c:pt>
                <c:pt idx="213">
                  <c:v>41317.8125</c:v>
                </c:pt>
                <c:pt idx="214">
                  <c:v>41317.833333333336</c:v>
                </c:pt>
                <c:pt idx="215">
                  <c:v>41317.854166666664</c:v>
                </c:pt>
                <c:pt idx="216">
                  <c:v>41317.875</c:v>
                </c:pt>
                <c:pt idx="217">
                  <c:v>41317.895833333336</c:v>
                </c:pt>
                <c:pt idx="218">
                  <c:v>41317.916666666664</c:v>
                </c:pt>
                <c:pt idx="219">
                  <c:v>41317.9375</c:v>
                </c:pt>
                <c:pt idx="220">
                  <c:v>41317.958333333336</c:v>
                </c:pt>
                <c:pt idx="221">
                  <c:v>41317.979166666664</c:v>
                </c:pt>
                <c:pt idx="222">
                  <c:v>41318</c:v>
                </c:pt>
                <c:pt idx="223">
                  <c:v>41318.020833333336</c:v>
                </c:pt>
                <c:pt idx="224">
                  <c:v>41318.041666666664</c:v>
                </c:pt>
                <c:pt idx="225">
                  <c:v>41318.0625</c:v>
                </c:pt>
                <c:pt idx="226">
                  <c:v>41318.083333333336</c:v>
                </c:pt>
                <c:pt idx="227">
                  <c:v>41318.104166666664</c:v>
                </c:pt>
                <c:pt idx="228">
                  <c:v>41318.125</c:v>
                </c:pt>
                <c:pt idx="229">
                  <c:v>41318.146527777775</c:v>
                </c:pt>
                <c:pt idx="230">
                  <c:v>41318.166666666664</c:v>
                </c:pt>
                <c:pt idx="231">
                  <c:v>41318.1875</c:v>
                </c:pt>
                <c:pt idx="232">
                  <c:v>41318.208333333336</c:v>
                </c:pt>
                <c:pt idx="233">
                  <c:v>41318.229166666664</c:v>
                </c:pt>
                <c:pt idx="234">
                  <c:v>41318.25</c:v>
                </c:pt>
                <c:pt idx="235">
                  <c:v>41318.270833333336</c:v>
                </c:pt>
                <c:pt idx="236">
                  <c:v>41318.291666666664</c:v>
                </c:pt>
                <c:pt idx="237">
                  <c:v>41318.3125</c:v>
                </c:pt>
                <c:pt idx="238">
                  <c:v>41318.333333333336</c:v>
                </c:pt>
                <c:pt idx="239">
                  <c:v>41318.354166666664</c:v>
                </c:pt>
              </c:strCache>
            </c:strRef>
          </c:xVal>
          <c:yVal>
            <c:numRef>
              <c:f>CGie001blk!$E$2:$E$241</c:f>
              <c:numCache>
                <c:ptCount val="240"/>
                <c:pt idx="0">
                  <c:v>63</c:v>
                </c:pt>
                <c:pt idx="1">
                  <c:v>69</c:v>
                </c:pt>
                <c:pt idx="2">
                  <c:v>69</c:v>
                </c:pt>
                <c:pt idx="3">
                  <c:v>61</c:v>
                </c:pt>
                <c:pt idx="4">
                  <c:v>60</c:v>
                </c:pt>
                <c:pt idx="5">
                  <c:v>57</c:v>
                </c:pt>
                <c:pt idx="6">
                  <c:v>61</c:v>
                </c:pt>
                <c:pt idx="7">
                  <c:v>60</c:v>
                </c:pt>
                <c:pt idx="8">
                  <c:v>62</c:v>
                </c:pt>
                <c:pt idx="9">
                  <c:v>57</c:v>
                </c:pt>
                <c:pt idx="10">
                  <c:v>57</c:v>
                </c:pt>
                <c:pt idx="11">
                  <c:v>61</c:v>
                </c:pt>
                <c:pt idx="12">
                  <c:v>60</c:v>
                </c:pt>
                <c:pt idx="13">
                  <c:v>57</c:v>
                </c:pt>
                <c:pt idx="14">
                  <c:v>60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61</c:v>
                </c:pt>
                <c:pt idx="20">
                  <c:v>60</c:v>
                </c:pt>
                <c:pt idx="21">
                  <c:v>61</c:v>
                </c:pt>
                <c:pt idx="22">
                  <c:v>60</c:v>
                </c:pt>
                <c:pt idx="23">
                  <c:v>61</c:v>
                </c:pt>
                <c:pt idx="24">
                  <c:v>71</c:v>
                </c:pt>
                <c:pt idx="25">
                  <c:v>83</c:v>
                </c:pt>
                <c:pt idx="26">
                  <c:v>68</c:v>
                </c:pt>
                <c:pt idx="27">
                  <c:v>75</c:v>
                </c:pt>
                <c:pt idx="28">
                  <c:v>71</c:v>
                </c:pt>
                <c:pt idx="29">
                  <c:v>69</c:v>
                </c:pt>
                <c:pt idx="30">
                  <c:v>68</c:v>
                </c:pt>
                <c:pt idx="31">
                  <c:v>69</c:v>
                </c:pt>
                <c:pt idx="32">
                  <c:v>69</c:v>
                </c:pt>
                <c:pt idx="33">
                  <c:v>71</c:v>
                </c:pt>
                <c:pt idx="34">
                  <c:v>75</c:v>
                </c:pt>
                <c:pt idx="35">
                  <c:v>68</c:v>
                </c:pt>
                <c:pt idx="36">
                  <c:v>69</c:v>
                </c:pt>
                <c:pt idx="37">
                  <c:v>68</c:v>
                </c:pt>
                <c:pt idx="38">
                  <c:v>63</c:v>
                </c:pt>
                <c:pt idx="39">
                  <c:v>61</c:v>
                </c:pt>
                <c:pt idx="40">
                  <c:v>71</c:v>
                </c:pt>
                <c:pt idx="41">
                  <c:v>69</c:v>
                </c:pt>
                <c:pt idx="42">
                  <c:v>69</c:v>
                </c:pt>
                <c:pt idx="43">
                  <c:v>78</c:v>
                </c:pt>
                <c:pt idx="44">
                  <c:v>63</c:v>
                </c:pt>
                <c:pt idx="45">
                  <c:v>73</c:v>
                </c:pt>
                <c:pt idx="46">
                  <c:v>66</c:v>
                </c:pt>
                <c:pt idx="47">
                  <c:v>73</c:v>
                </c:pt>
                <c:pt idx="48">
                  <c:v>69</c:v>
                </c:pt>
                <c:pt idx="49">
                  <c:v>63</c:v>
                </c:pt>
                <c:pt idx="50">
                  <c:v>62</c:v>
                </c:pt>
                <c:pt idx="51">
                  <c:v>61</c:v>
                </c:pt>
                <c:pt idx="52">
                  <c:v>60</c:v>
                </c:pt>
                <c:pt idx="53">
                  <c:v>62</c:v>
                </c:pt>
                <c:pt idx="54">
                  <c:v>63</c:v>
                </c:pt>
                <c:pt idx="55">
                  <c:v>66</c:v>
                </c:pt>
                <c:pt idx="56">
                  <c:v>61</c:v>
                </c:pt>
                <c:pt idx="57">
                  <c:v>62</c:v>
                </c:pt>
                <c:pt idx="58">
                  <c:v>62</c:v>
                </c:pt>
                <c:pt idx="59">
                  <c:v>65</c:v>
                </c:pt>
                <c:pt idx="60">
                  <c:v>68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63</c:v>
                </c:pt>
                <c:pt idx="65">
                  <c:v>62</c:v>
                </c:pt>
                <c:pt idx="66">
                  <c:v>61</c:v>
                </c:pt>
                <c:pt idx="67">
                  <c:v>60</c:v>
                </c:pt>
                <c:pt idx="68">
                  <c:v>62</c:v>
                </c:pt>
                <c:pt idx="69">
                  <c:v>81</c:v>
                </c:pt>
                <c:pt idx="70">
                  <c:v>69</c:v>
                </c:pt>
                <c:pt idx="71">
                  <c:v>68</c:v>
                </c:pt>
                <c:pt idx="72">
                  <c:v>71</c:v>
                </c:pt>
                <c:pt idx="73">
                  <c:v>65</c:v>
                </c:pt>
                <c:pt idx="74">
                  <c:v>60</c:v>
                </c:pt>
                <c:pt idx="75">
                  <c:v>61</c:v>
                </c:pt>
                <c:pt idx="76">
                  <c:v>60</c:v>
                </c:pt>
                <c:pt idx="77">
                  <c:v>60</c:v>
                </c:pt>
                <c:pt idx="78">
                  <c:v>66</c:v>
                </c:pt>
                <c:pt idx="79">
                  <c:v>68</c:v>
                </c:pt>
                <c:pt idx="80">
                  <c:v>73</c:v>
                </c:pt>
                <c:pt idx="81">
                  <c:v>88</c:v>
                </c:pt>
                <c:pt idx="83">
                  <c:v>71</c:v>
                </c:pt>
                <c:pt idx="84">
                  <c:v>65</c:v>
                </c:pt>
                <c:pt idx="85">
                  <c:v>71</c:v>
                </c:pt>
                <c:pt idx="86">
                  <c:v>71</c:v>
                </c:pt>
                <c:pt idx="87">
                  <c:v>68</c:v>
                </c:pt>
                <c:pt idx="88">
                  <c:v>63</c:v>
                </c:pt>
                <c:pt idx="89">
                  <c:v>60</c:v>
                </c:pt>
                <c:pt idx="90">
                  <c:v>66</c:v>
                </c:pt>
                <c:pt idx="91">
                  <c:v>63</c:v>
                </c:pt>
                <c:pt idx="92">
                  <c:v>66</c:v>
                </c:pt>
                <c:pt idx="93">
                  <c:v>68</c:v>
                </c:pt>
                <c:pt idx="94">
                  <c:v>63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63</c:v>
                </c:pt>
                <c:pt idx="99">
                  <c:v>63</c:v>
                </c:pt>
                <c:pt idx="100">
                  <c:v>62</c:v>
                </c:pt>
                <c:pt idx="101">
                  <c:v>62</c:v>
                </c:pt>
                <c:pt idx="102">
                  <c:v>61</c:v>
                </c:pt>
                <c:pt idx="103">
                  <c:v>63</c:v>
                </c:pt>
                <c:pt idx="104">
                  <c:v>62</c:v>
                </c:pt>
                <c:pt idx="105">
                  <c:v>61</c:v>
                </c:pt>
                <c:pt idx="106">
                  <c:v>61</c:v>
                </c:pt>
                <c:pt idx="107">
                  <c:v>61</c:v>
                </c:pt>
                <c:pt idx="108">
                  <c:v>58</c:v>
                </c:pt>
                <c:pt idx="109">
                  <c:v>57</c:v>
                </c:pt>
                <c:pt idx="110">
                  <c:v>60</c:v>
                </c:pt>
                <c:pt idx="111">
                  <c:v>58</c:v>
                </c:pt>
                <c:pt idx="112">
                  <c:v>58</c:v>
                </c:pt>
                <c:pt idx="113">
                  <c:v>76</c:v>
                </c:pt>
                <c:pt idx="114">
                  <c:v>73</c:v>
                </c:pt>
                <c:pt idx="115">
                  <c:v>88</c:v>
                </c:pt>
                <c:pt idx="116">
                  <c:v>66</c:v>
                </c:pt>
                <c:pt idx="117">
                  <c:v>75</c:v>
                </c:pt>
                <c:pt idx="118">
                  <c:v>62</c:v>
                </c:pt>
                <c:pt idx="119">
                  <c:v>69</c:v>
                </c:pt>
                <c:pt idx="120">
                  <c:v>65</c:v>
                </c:pt>
                <c:pt idx="121">
                  <c:v>61</c:v>
                </c:pt>
                <c:pt idx="122">
                  <c:v>63</c:v>
                </c:pt>
                <c:pt idx="123">
                  <c:v>83</c:v>
                </c:pt>
                <c:pt idx="124">
                  <c:v>63</c:v>
                </c:pt>
                <c:pt idx="125">
                  <c:v>62</c:v>
                </c:pt>
                <c:pt idx="126">
                  <c:v>65</c:v>
                </c:pt>
                <c:pt idx="127">
                  <c:v>63</c:v>
                </c:pt>
                <c:pt idx="128">
                  <c:v>69</c:v>
                </c:pt>
                <c:pt idx="129">
                  <c:v>63</c:v>
                </c:pt>
                <c:pt idx="130">
                  <c:v>58</c:v>
                </c:pt>
                <c:pt idx="131">
                  <c:v>63</c:v>
                </c:pt>
                <c:pt idx="132">
                  <c:v>63</c:v>
                </c:pt>
                <c:pt idx="133">
                  <c:v>71</c:v>
                </c:pt>
                <c:pt idx="134">
                  <c:v>88</c:v>
                </c:pt>
                <c:pt idx="135">
                  <c:v>63</c:v>
                </c:pt>
                <c:pt idx="136">
                  <c:v>66</c:v>
                </c:pt>
                <c:pt idx="137">
                  <c:v>73</c:v>
                </c:pt>
                <c:pt idx="138">
                  <c:v>62</c:v>
                </c:pt>
                <c:pt idx="139">
                  <c:v>58</c:v>
                </c:pt>
                <c:pt idx="140">
                  <c:v>60</c:v>
                </c:pt>
                <c:pt idx="141">
                  <c:v>61</c:v>
                </c:pt>
                <c:pt idx="142">
                  <c:v>61</c:v>
                </c:pt>
                <c:pt idx="143">
                  <c:v>61</c:v>
                </c:pt>
                <c:pt idx="144">
                  <c:v>63</c:v>
                </c:pt>
                <c:pt idx="145">
                  <c:v>76</c:v>
                </c:pt>
                <c:pt idx="146">
                  <c:v>65</c:v>
                </c:pt>
                <c:pt idx="147">
                  <c:v>63</c:v>
                </c:pt>
                <c:pt idx="148">
                  <c:v>69</c:v>
                </c:pt>
                <c:pt idx="149">
                  <c:v>61</c:v>
                </c:pt>
                <c:pt idx="150">
                  <c:v>60</c:v>
                </c:pt>
                <c:pt idx="151">
                  <c:v>58</c:v>
                </c:pt>
                <c:pt idx="152">
                  <c:v>60</c:v>
                </c:pt>
                <c:pt idx="153">
                  <c:v>60</c:v>
                </c:pt>
                <c:pt idx="154">
                  <c:v>57</c:v>
                </c:pt>
                <c:pt idx="155">
                  <c:v>60</c:v>
                </c:pt>
                <c:pt idx="156">
                  <c:v>60</c:v>
                </c:pt>
                <c:pt idx="157">
                  <c:v>58</c:v>
                </c:pt>
                <c:pt idx="158">
                  <c:v>63</c:v>
                </c:pt>
                <c:pt idx="159">
                  <c:v>62</c:v>
                </c:pt>
                <c:pt idx="160">
                  <c:v>85</c:v>
                </c:pt>
                <c:pt idx="161">
                  <c:v>78</c:v>
                </c:pt>
                <c:pt idx="162">
                  <c:v>85</c:v>
                </c:pt>
                <c:pt idx="164">
                  <c:v>66</c:v>
                </c:pt>
                <c:pt idx="165">
                  <c:v>65</c:v>
                </c:pt>
                <c:pt idx="166">
                  <c:v>61</c:v>
                </c:pt>
                <c:pt idx="167">
                  <c:v>71</c:v>
                </c:pt>
                <c:pt idx="168">
                  <c:v>68</c:v>
                </c:pt>
                <c:pt idx="169">
                  <c:v>73</c:v>
                </c:pt>
                <c:pt idx="170">
                  <c:v>76</c:v>
                </c:pt>
                <c:pt idx="171">
                  <c:v>75</c:v>
                </c:pt>
                <c:pt idx="172">
                  <c:v>81</c:v>
                </c:pt>
                <c:pt idx="173">
                  <c:v>73</c:v>
                </c:pt>
                <c:pt idx="174">
                  <c:v>83</c:v>
                </c:pt>
                <c:pt idx="175">
                  <c:v>63</c:v>
                </c:pt>
                <c:pt idx="176">
                  <c:v>61</c:v>
                </c:pt>
                <c:pt idx="177">
                  <c:v>60</c:v>
                </c:pt>
                <c:pt idx="178">
                  <c:v>57</c:v>
                </c:pt>
                <c:pt idx="179">
                  <c:v>61</c:v>
                </c:pt>
                <c:pt idx="180">
                  <c:v>57</c:v>
                </c:pt>
                <c:pt idx="181">
                  <c:v>56</c:v>
                </c:pt>
                <c:pt idx="182">
                  <c:v>56</c:v>
                </c:pt>
                <c:pt idx="183">
                  <c:v>69</c:v>
                </c:pt>
                <c:pt idx="184">
                  <c:v>60</c:v>
                </c:pt>
                <c:pt idx="185">
                  <c:v>57</c:v>
                </c:pt>
                <c:pt idx="186">
                  <c:v>56</c:v>
                </c:pt>
                <c:pt idx="187">
                  <c:v>60</c:v>
                </c:pt>
                <c:pt idx="188">
                  <c:v>57</c:v>
                </c:pt>
                <c:pt idx="189">
                  <c:v>57</c:v>
                </c:pt>
                <c:pt idx="190">
                  <c:v>53</c:v>
                </c:pt>
                <c:pt idx="191">
                  <c:v>53</c:v>
                </c:pt>
                <c:pt idx="192">
                  <c:v>56</c:v>
                </c:pt>
                <c:pt idx="193">
                  <c:v>55</c:v>
                </c:pt>
                <c:pt idx="194">
                  <c:v>60</c:v>
                </c:pt>
                <c:pt idx="195">
                  <c:v>57</c:v>
                </c:pt>
                <c:pt idx="196">
                  <c:v>62</c:v>
                </c:pt>
                <c:pt idx="198">
                  <c:v>65</c:v>
                </c:pt>
                <c:pt idx="199">
                  <c:v>65</c:v>
                </c:pt>
                <c:pt idx="200">
                  <c:v>69</c:v>
                </c:pt>
                <c:pt idx="201">
                  <c:v>69</c:v>
                </c:pt>
                <c:pt idx="202">
                  <c:v>69</c:v>
                </c:pt>
                <c:pt idx="203">
                  <c:v>73</c:v>
                </c:pt>
                <c:pt idx="204">
                  <c:v>78</c:v>
                </c:pt>
                <c:pt idx="205">
                  <c:v>73</c:v>
                </c:pt>
                <c:pt idx="206">
                  <c:v>78</c:v>
                </c:pt>
                <c:pt idx="207">
                  <c:v>71</c:v>
                </c:pt>
                <c:pt idx="208">
                  <c:v>73</c:v>
                </c:pt>
                <c:pt idx="209">
                  <c:v>62</c:v>
                </c:pt>
                <c:pt idx="210">
                  <c:v>63</c:v>
                </c:pt>
                <c:pt idx="211">
                  <c:v>69</c:v>
                </c:pt>
                <c:pt idx="212">
                  <c:v>69</c:v>
                </c:pt>
                <c:pt idx="213">
                  <c:v>71</c:v>
                </c:pt>
                <c:pt idx="214">
                  <c:v>66</c:v>
                </c:pt>
                <c:pt idx="215">
                  <c:v>62</c:v>
                </c:pt>
                <c:pt idx="216">
                  <c:v>75</c:v>
                </c:pt>
                <c:pt idx="217">
                  <c:v>88</c:v>
                </c:pt>
                <c:pt idx="218">
                  <c:v>73</c:v>
                </c:pt>
                <c:pt idx="219">
                  <c:v>66</c:v>
                </c:pt>
                <c:pt idx="220">
                  <c:v>63</c:v>
                </c:pt>
                <c:pt idx="221">
                  <c:v>66</c:v>
                </c:pt>
                <c:pt idx="222">
                  <c:v>58</c:v>
                </c:pt>
                <c:pt idx="223">
                  <c:v>60</c:v>
                </c:pt>
                <c:pt idx="224">
                  <c:v>61</c:v>
                </c:pt>
                <c:pt idx="225">
                  <c:v>57</c:v>
                </c:pt>
                <c:pt idx="226">
                  <c:v>56</c:v>
                </c:pt>
                <c:pt idx="227">
                  <c:v>58</c:v>
                </c:pt>
                <c:pt idx="228">
                  <c:v>58</c:v>
                </c:pt>
                <c:pt idx="229">
                  <c:v>57</c:v>
                </c:pt>
                <c:pt idx="230">
                  <c:v>56</c:v>
                </c:pt>
                <c:pt idx="231">
                  <c:v>54</c:v>
                </c:pt>
                <c:pt idx="232">
                  <c:v>54</c:v>
                </c:pt>
                <c:pt idx="233">
                  <c:v>54</c:v>
                </c:pt>
                <c:pt idx="234">
                  <c:v>55</c:v>
                </c:pt>
                <c:pt idx="235">
                  <c:v>57</c:v>
                </c:pt>
                <c:pt idx="236">
                  <c:v>60</c:v>
                </c:pt>
                <c:pt idx="237">
                  <c:v>55</c:v>
                </c:pt>
                <c:pt idx="238">
                  <c:v>56</c:v>
                </c:pt>
                <c:pt idx="239">
                  <c:v>62</c:v>
                </c:pt>
              </c:numCache>
            </c:numRef>
          </c:yVal>
          <c:smooth val="0"/>
        </c:ser>
        <c:axId val="26869201"/>
        <c:axId val="40496218"/>
      </c:scatterChart>
      <c:valAx>
        <c:axId val="55013015"/>
        <c:scaling>
          <c:orientation val="minMax"/>
          <c:max val="41319"/>
          <c:min val="41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(calendar date)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355088"/>
        <c:crosses val="autoZero"/>
        <c:crossBetween val="midCat"/>
        <c:dispUnits/>
        <c:majorUnit val="1"/>
      </c:valAx>
      <c:valAx>
        <c:axId val="25355088"/>
        <c:scaling>
          <c:orientation val="minMax"/>
          <c:max val="2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Blood Pressure (mmHg)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crossBetween val="midCat"/>
        <c:dispUnits/>
      </c:valAx>
      <c:valAx>
        <c:axId val="26869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0496218"/>
        <c:crosses val="max"/>
        <c:crossBetween val="midCat"/>
        <c:dispUnits/>
      </c:val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Heart Rate (beats/min)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86920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"/>
          <c:y val="0.47575"/>
          <c:w val="0.079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Circadian Pattern of SBP
 (CGie001, M, 68y)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08125"/>
          <c:w val="0.776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Circadian!$B$1</c:f>
              <c:strCache>
                <c:ptCount val="1"/>
                <c:pt idx="0">
                  <c:v>SBP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Circadian!$A$2:$A$49</c:f>
              <c:str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0.052083333333333336</c:v>
                </c:pt>
                <c:pt idx="3">
                  <c:v>0.07291666666666667</c:v>
                </c:pt>
                <c:pt idx="4">
                  <c:v>0.09375</c:v>
                </c:pt>
                <c:pt idx="5">
                  <c:v>0.11458333333333333</c:v>
                </c:pt>
                <c:pt idx="6">
                  <c:v>0.13541666666666666</c:v>
                </c:pt>
                <c:pt idx="7">
                  <c:v>0.15625</c:v>
                </c:pt>
                <c:pt idx="8">
                  <c:v>0.17708333333333334</c:v>
                </c:pt>
                <c:pt idx="9">
                  <c:v>0.19791666666666666</c:v>
                </c:pt>
                <c:pt idx="10">
                  <c:v>0.21875</c:v>
                </c:pt>
                <c:pt idx="11">
                  <c:v>0.23958333333333334</c:v>
                </c:pt>
                <c:pt idx="12">
                  <c:v>0.2604166666666667</c:v>
                </c:pt>
                <c:pt idx="13">
                  <c:v>0.28125</c:v>
                </c:pt>
                <c:pt idx="14">
                  <c:v>0.3020833333333333</c:v>
                </c:pt>
                <c:pt idx="15">
                  <c:v>0.3229166666666667</c:v>
                </c:pt>
                <c:pt idx="16">
                  <c:v>0.34375</c:v>
                </c:pt>
                <c:pt idx="17">
                  <c:v>0.3645833333333333</c:v>
                </c:pt>
                <c:pt idx="18">
                  <c:v>0.3854166666666667</c:v>
                </c:pt>
                <c:pt idx="19">
                  <c:v>0.40625</c:v>
                </c:pt>
                <c:pt idx="20">
                  <c:v>0.4270833333333333</c:v>
                </c:pt>
                <c:pt idx="21">
                  <c:v>0.4479166666666667</c:v>
                </c:pt>
                <c:pt idx="22">
                  <c:v>0.46875</c:v>
                </c:pt>
                <c:pt idx="23">
                  <c:v>0.4895833333333333</c:v>
                </c:pt>
                <c:pt idx="24">
                  <c:v>0.5104166666666666</c:v>
                </c:pt>
                <c:pt idx="25">
                  <c:v>0.53125</c:v>
                </c:pt>
                <c:pt idx="26">
                  <c:v>0.5520833333333334</c:v>
                </c:pt>
                <c:pt idx="27">
                  <c:v>0.5729166666666666</c:v>
                </c:pt>
                <c:pt idx="28">
                  <c:v>0.59375</c:v>
                </c:pt>
                <c:pt idx="29">
                  <c:v>0.6145833333333334</c:v>
                </c:pt>
                <c:pt idx="30">
                  <c:v>0.6354166666666666</c:v>
                </c:pt>
                <c:pt idx="31">
                  <c:v>0.65625</c:v>
                </c:pt>
                <c:pt idx="32">
                  <c:v>0.6770833333333334</c:v>
                </c:pt>
                <c:pt idx="33">
                  <c:v>0.6979166666666666</c:v>
                </c:pt>
                <c:pt idx="34">
                  <c:v>0.71875</c:v>
                </c:pt>
                <c:pt idx="35">
                  <c:v>0.7395833333333334</c:v>
                </c:pt>
                <c:pt idx="36">
                  <c:v>0.7604166666666666</c:v>
                </c:pt>
                <c:pt idx="37">
                  <c:v>0.78125</c:v>
                </c:pt>
                <c:pt idx="38">
                  <c:v>0.8020833333333334</c:v>
                </c:pt>
                <c:pt idx="39">
                  <c:v>0.8229166666666666</c:v>
                </c:pt>
                <c:pt idx="40">
                  <c:v>0.84375</c:v>
                </c:pt>
                <c:pt idx="41">
                  <c:v>0.8645833333333334</c:v>
                </c:pt>
                <c:pt idx="42">
                  <c:v>0.8854166666666666</c:v>
                </c:pt>
                <c:pt idx="43">
                  <c:v>0.90625</c:v>
                </c:pt>
                <c:pt idx="44">
                  <c:v>0.9270833333333334</c:v>
                </c:pt>
                <c:pt idx="45">
                  <c:v>0.9479166666666666</c:v>
                </c:pt>
                <c:pt idx="46">
                  <c:v>0.96875</c:v>
                </c:pt>
                <c:pt idx="47">
                  <c:v>0.9895833333333334</c:v>
                </c:pt>
              </c:strCache>
            </c:strRef>
          </c:xVal>
          <c:yVal>
            <c:numRef>
              <c:f>Circadian!$B$2:$B$49</c:f>
              <c:numCache>
                <c:ptCount val="48"/>
                <c:pt idx="0">
                  <c:v>114.5</c:v>
                </c:pt>
                <c:pt idx="1">
                  <c:v>113.33333333333333</c:v>
                </c:pt>
                <c:pt idx="2">
                  <c:v>112.16666666666667</c:v>
                </c:pt>
                <c:pt idx="3">
                  <c:v>120.5</c:v>
                </c:pt>
                <c:pt idx="4">
                  <c:v>111.83333333333333</c:v>
                </c:pt>
                <c:pt idx="5">
                  <c:v>109.5</c:v>
                </c:pt>
                <c:pt idx="6">
                  <c:v>114</c:v>
                </c:pt>
                <c:pt idx="7">
                  <c:v>112.16666666666667</c:v>
                </c:pt>
                <c:pt idx="8">
                  <c:v>120.83333333333333</c:v>
                </c:pt>
                <c:pt idx="9">
                  <c:v>120.83333333333333</c:v>
                </c:pt>
                <c:pt idx="10">
                  <c:v>114.66666666666667</c:v>
                </c:pt>
                <c:pt idx="11">
                  <c:v>131.5</c:v>
                </c:pt>
                <c:pt idx="12">
                  <c:v>121.66666666666667</c:v>
                </c:pt>
                <c:pt idx="13">
                  <c:v>133</c:v>
                </c:pt>
                <c:pt idx="14">
                  <c:v>124.83333333333333</c:v>
                </c:pt>
                <c:pt idx="15">
                  <c:v>125.5</c:v>
                </c:pt>
                <c:pt idx="16">
                  <c:v>126.16666666666667</c:v>
                </c:pt>
                <c:pt idx="17">
                  <c:v>141.2</c:v>
                </c:pt>
                <c:pt idx="18">
                  <c:v>126</c:v>
                </c:pt>
                <c:pt idx="19">
                  <c:v>143.25</c:v>
                </c:pt>
                <c:pt idx="20">
                  <c:v>135.5</c:v>
                </c:pt>
                <c:pt idx="21">
                  <c:v>154.5</c:v>
                </c:pt>
                <c:pt idx="22">
                  <c:v>145</c:v>
                </c:pt>
                <c:pt idx="23">
                  <c:v>145.33333333333334</c:v>
                </c:pt>
                <c:pt idx="24">
                  <c:v>149.5</c:v>
                </c:pt>
                <c:pt idx="25">
                  <c:v>147.75</c:v>
                </c:pt>
                <c:pt idx="26">
                  <c:v>144</c:v>
                </c:pt>
                <c:pt idx="27">
                  <c:v>143.75</c:v>
                </c:pt>
                <c:pt idx="28">
                  <c:v>136.25</c:v>
                </c:pt>
                <c:pt idx="29">
                  <c:v>148.6</c:v>
                </c:pt>
                <c:pt idx="30">
                  <c:v>144</c:v>
                </c:pt>
                <c:pt idx="31">
                  <c:v>145.5</c:v>
                </c:pt>
                <c:pt idx="32">
                  <c:v>152.5</c:v>
                </c:pt>
                <c:pt idx="33">
                  <c:v>159.25</c:v>
                </c:pt>
                <c:pt idx="34">
                  <c:v>167.75</c:v>
                </c:pt>
                <c:pt idx="35">
                  <c:v>168</c:v>
                </c:pt>
                <c:pt idx="36">
                  <c:v>163</c:v>
                </c:pt>
                <c:pt idx="37">
                  <c:v>159</c:v>
                </c:pt>
                <c:pt idx="38">
                  <c:v>162.2</c:v>
                </c:pt>
                <c:pt idx="39">
                  <c:v>144.5</c:v>
                </c:pt>
                <c:pt idx="40">
                  <c:v>149.25</c:v>
                </c:pt>
                <c:pt idx="41">
                  <c:v>138</c:v>
                </c:pt>
                <c:pt idx="42">
                  <c:v>134.8</c:v>
                </c:pt>
                <c:pt idx="43">
                  <c:v>130.33333333333334</c:v>
                </c:pt>
                <c:pt idx="44">
                  <c:v>127.5</c:v>
                </c:pt>
                <c:pt idx="45">
                  <c:v>118.33333333333333</c:v>
                </c:pt>
                <c:pt idx="46">
                  <c:v>113</c:v>
                </c:pt>
                <c:pt idx="47">
                  <c:v>108</c:v>
                </c:pt>
              </c:numCache>
            </c:numRef>
          </c:yVal>
          <c:smooth val="0"/>
        </c:ser>
        <c:axId val="28921643"/>
        <c:axId val="58968196"/>
      </c:scatterChart>
      <c:scatterChart>
        <c:scatterStyle val="smoothMarker"/>
        <c:varyColors val="0"/>
        <c:ser>
          <c:idx val="1"/>
          <c:order val="1"/>
          <c:tx>
            <c:strRef>
              <c:f>'[1]grp4lim'!$B$2</c:f>
              <c:strCache>
                <c:ptCount val="1"/>
                <c:pt idx="0">
                  <c:v>SBP-lo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'[1]grp4lim'!$B$3:$B$50</c:f>
              <c:numCache>
                <c:ptCount val="48"/>
                <c:pt idx="0">
                  <c:v>90.881</c:v>
                </c:pt>
                <c:pt idx="1">
                  <c:v>92.34697</c:v>
                </c:pt>
                <c:pt idx="2">
                  <c:v>91.13162</c:v>
                </c:pt>
                <c:pt idx="3">
                  <c:v>90.69611</c:v>
                </c:pt>
                <c:pt idx="4">
                  <c:v>91.30045</c:v>
                </c:pt>
                <c:pt idx="5">
                  <c:v>90.7773</c:v>
                </c:pt>
                <c:pt idx="6">
                  <c:v>91.31303</c:v>
                </c:pt>
                <c:pt idx="7">
                  <c:v>91.84839</c:v>
                </c:pt>
                <c:pt idx="8">
                  <c:v>91.49004</c:v>
                </c:pt>
                <c:pt idx="9">
                  <c:v>92.37085</c:v>
                </c:pt>
                <c:pt idx="10">
                  <c:v>92.44756</c:v>
                </c:pt>
                <c:pt idx="11">
                  <c:v>93.01546</c:v>
                </c:pt>
                <c:pt idx="12">
                  <c:v>93.72531</c:v>
                </c:pt>
                <c:pt idx="13">
                  <c:v>92.67412</c:v>
                </c:pt>
                <c:pt idx="14">
                  <c:v>93.88202</c:v>
                </c:pt>
                <c:pt idx="15">
                  <c:v>95.97707</c:v>
                </c:pt>
                <c:pt idx="16">
                  <c:v>99.27287</c:v>
                </c:pt>
                <c:pt idx="17">
                  <c:v>103.27325</c:v>
                </c:pt>
                <c:pt idx="18">
                  <c:v>105.93305</c:v>
                </c:pt>
                <c:pt idx="19">
                  <c:v>108.40108</c:v>
                </c:pt>
                <c:pt idx="20">
                  <c:v>109.99708</c:v>
                </c:pt>
                <c:pt idx="21">
                  <c:v>111.38905</c:v>
                </c:pt>
                <c:pt idx="22">
                  <c:v>112.35119</c:v>
                </c:pt>
                <c:pt idx="23">
                  <c:v>109.37977</c:v>
                </c:pt>
                <c:pt idx="24">
                  <c:v>109.26205</c:v>
                </c:pt>
                <c:pt idx="25">
                  <c:v>107.44438</c:v>
                </c:pt>
                <c:pt idx="26">
                  <c:v>103.47846</c:v>
                </c:pt>
                <c:pt idx="27">
                  <c:v>101.1036</c:v>
                </c:pt>
                <c:pt idx="28">
                  <c:v>98.77689</c:v>
                </c:pt>
                <c:pt idx="29">
                  <c:v>97.92073</c:v>
                </c:pt>
                <c:pt idx="30">
                  <c:v>97.33794</c:v>
                </c:pt>
                <c:pt idx="31">
                  <c:v>97.32693</c:v>
                </c:pt>
                <c:pt idx="32">
                  <c:v>97.92027</c:v>
                </c:pt>
                <c:pt idx="33">
                  <c:v>98.52105</c:v>
                </c:pt>
                <c:pt idx="34">
                  <c:v>99.66708</c:v>
                </c:pt>
                <c:pt idx="35">
                  <c:v>101.56159</c:v>
                </c:pt>
                <c:pt idx="36">
                  <c:v>102.3106</c:v>
                </c:pt>
                <c:pt idx="37">
                  <c:v>103.48743</c:v>
                </c:pt>
                <c:pt idx="38">
                  <c:v>103.19329</c:v>
                </c:pt>
                <c:pt idx="39">
                  <c:v>102.48039</c:v>
                </c:pt>
                <c:pt idx="40">
                  <c:v>101.20744</c:v>
                </c:pt>
                <c:pt idx="41">
                  <c:v>100.26389</c:v>
                </c:pt>
                <c:pt idx="42">
                  <c:v>101.54208</c:v>
                </c:pt>
                <c:pt idx="43">
                  <c:v>100.05431</c:v>
                </c:pt>
                <c:pt idx="44">
                  <c:v>98.51434</c:v>
                </c:pt>
                <c:pt idx="45">
                  <c:v>95.25255</c:v>
                </c:pt>
                <c:pt idx="46">
                  <c:v>92.52029</c:v>
                </c:pt>
                <c:pt idx="47">
                  <c:v>91.49686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'[1]grp4lim'!$C$2</c:f>
              <c:strCache>
                <c:ptCount val="1"/>
                <c:pt idx="0">
                  <c:v>SBP-hi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'[1]grp4lim'!$C$3:$C$50</c:f>
              <c:numCache>
                <c:ptCount val="48"/>
                <c:pt idx="0">
                  <c:v>139.73042</c:v>
                </c:pt>
                <c:pt idx="1">
                  <c:v>136.53535</c:v>
                </c:pt>
                <c:pt idx="2">
                  <c:v>136.03062</c:v>
                </c:pt>
                <c:pt idx="3">
                  <c:v>136.31161</c:v>
                </c:pt>
                <c:pt idx="4">
                  <c:v>137.13408</c:v>
                </c:pt>
                <c:pt idx="5">
                  <c:v>136.67799</c:v>
                </c:pt>
                <c:pt idx="6">
                  <c:v>138.04469</c:v>
                </c:pt>
                <c:pt idx="7">
                  <c:v>139.59279</c:v>
                </c:pt>
                <c:pt idx="8">
                  <c:v>141.46292</c:v>
                </c:pt>
                <c:pt idx="9">
                  <c:v>143.42168</c:v>
                </c:pt>
                <c:pt idx="10">
                  <c:v>144.45602</c:v>
                </c:pt>
                <c:pt idx="11">
                  <c:v>145.67746</c:v>
                </c:pt>
                <c:pt idx="12">
                  <c:v>147.46951</c:v>
                </c:pt>
                <c:pt idx="13">
                  <c:v>152.14908</c:v>
                </c:pt>
                <c:pt idx="14">
                  <c:v>156.9854</c:v>
                </c:pt>
                <c:pt idx="15">
                  <c:v>160.3018</c:v>
                </c:pt>
                <c:pt idx="16">
                  <c:v>162.49155</c:v>
                </c:pt>
                <c:pt idx="17">
                  <c:v>161.80464</c:v>
                </c:pt>
                <c:pt idx="18">
                  <c:v>161.2879</c:v>
                </c:pt>
                <c:pt idx="19">
                  <c:v>161.8194</c:v>
                </c:pt>
                <c:pt idx="20">
                  <c:v>161.20697</c:v>
                </c:pt>
                <c:pt idx="21">
                  <c:v>161.05341</c:v>
                </c:pt>
                <c:pt idx="22">
                  <c:v>161.47946</c:v>
                </c:pt>
                <c:pt idx="23">
                  <c:v>159.8663</c:v>
                </c:pt>
                <c:pt idx="24">
                  <c:v>158.66541</c:v>
                </c:pt>
                <c:pt idx="25">
                  <c:v>160.71007</c:v>
                </c:pt>
                <c:pt idx="26">
                  <c:v>160.84349</c:v>
                </c:pt>
                <c:pt idx="27">
                  <c:v>158.72256</c:v>
                </c:pt>
                <c:pt idx="28">
                  <c:v>157.53986</c:v>
                </c:pt>
                <c:pt idx="29">
                  <c:v>156.1012</c:v>
                </c:pt>
                <c:pt idx="30">
                  <c:v>154.20169</c:v>
                </c:pt>
                <c:pt idx="31">
                  <c:v>155.34123</c:v>
                </c:pt>
                <c:pt idx="32">
                  <c:v>156.14769</c:v>
                </c:pt>
                <c:pt idx="33">
                  <c:v>156.27293</c:v>
                </c:pt>
                <c:pt idx="34">
                  <c:v>157.65817</c:v>
                </c:pt>
                <c:pt idx="35">
                  <c:v>158.07198</c:v>
                </c:pt>
                <c:pt idx="36">
                  <c:v>159.13805</c:v>
                </c:pt>
                <c:pt idx="37">
                  <c:v>159.41722</c:v>
                </c:pt>
                <c:pt idx="38">
                  <c:v>159.20216</c:v>
                </c:pt>
                <c:pt idx="39">
                  <c:v>157.65721</c:v>
                </c:pt>
                <c:pt idx="40">
                  <c:v>155.26482</c:v>
                </c:pt>
                <c:pt idx="41">
                  <c:v>152.87332</c:v>
                </c:pt>
                <c:pt idx="42">
                  <c:v>148.15181</c:v>
                </c:pt>
                <c:pt idx="43">
                  <c:v>147.52422</c:v>
                </c:pt>
                <c:pt idx="44">
                  <c:v>147.52971</c:v>
                </c:pt>
                <c:pt idx="45">
                  <c:v>148.25153</c:v>
                </c:pt>
                <c:pt idx="46">
                  <c:v>146.51933</c:v>
                </c:pt>
                <c:pt idx="47">
                  <c:v>143.23541</c:v>
                </c:pt>
              </c:numCache>
            </c:numRef>
          </c:yVal>
          <c:smooth val="1"/>
        </c:ser>
        <c:axId val="28921643"/>
        <c:axId val="58968196"/>
      </c:scatterChart>
      <c:catAx>
        <c:axId val="2892164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(Clock Hours)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SBP (mmHg)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9216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9875"/>
          <c:w val="0.1252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Circadian Pattern of DBP
 (CGie001, M, 68y)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08125"/>
          <c:w val="0.7737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Circadian!$C$1</c:f>
              <c:strCache>
                <c:ptCount val="1"/>
                <c:pt idx="0">
                  <c:v>DBP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Circadian!$A$2:$A$49</c:f>
              <c:str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0.052083333333333336</c:v>
                </c:pt>
                <c:pt idx="3">
                  <c:v>0.07291666666666667</c:v>
                </c:pt>
                <c:pt idx="4">
                  <c:v>0.09375</c:v>
                </c:pt>
                <c:pt idx="5">
                  <c:v>0.11458333333333333</c:v>
                </c:pt>
                <c:pt idx="6">
                  <c:v>0.13541666666666666</c:v>
                </c:pt>
                <c:pt idx="7">
                  <c:v>0.15625</c:v>
                </c:pt>
                <c:pt idx="8">
                  <c:v>0.17708333333333334</c:v>
                </c:pt>
                <c:pt idx="9">
                  <c:v>0.19791666666666666</c:v>
                </c:pt>
                <c:pt idx="10">
                  <c:v>0.21875</c:v>
                </c:pt>
                <c:pt idx="11">
                  <c:v>0.23958333333333334</c:v>
                </c:pt>
                <c:pt idx="12">
                  <c:v>0.2604166666666667</c:v>
                </c:pt>
                <c:pt idx="13">
                  <c:v>0.28125</c:v>
                </c:pt>
                <c:pt idx="14">
                  <c:v>0.3020833333333333</c:v>
                </c:pt>
                <c:pt idx="15">
                  <c:v>0.3229166666666667</c:v>
                </c:pt>
                <c:pt idx="16">
                  <c:v>0.34375</c:v>
                </c:pt>
                <c:pt idx="17">
                  <c:v>0.3645833333333333</c:v>
                </c:pt>
                <c:pt idx="18">
                  <c:v>0.3854166666666667</c:v>
                </c:pt>
                <c:pt idx="19">
                  <c:v>0.40625</c:v>
                </c:pt>
                <c:pt idx="20">
                  <c:v>0.4270833333333333</c:v>
                </c:pt>
                <c:pt idx="21">
                  <c:v>0.4479166666666667</c:v>
                </c:pt>
                <c:pt idx="22">
                  <c:v>0.46875</c:v>
                </c:pt>
                <c:pt idx="23">
                  <c:v>0.4895833333333333</c:v>
                </c:pt>
                <c:pt idx="24">
                  <c:v>0.5104166666666666</c:v>
                </c:pt>
                <c:pt idx="25">
                  <c:v>0.53125</c:v>
                </c:pt>
                <c:pt idx="26">
                  <c:v>0.5520833333333334</c:v>
                </c:pt>
                <c:pt idx="27">
                  <c:v>0.5729166666666666</c:v>
                </c:pt>
                <c:pt idx="28">
                  <c:v>0.59375</c:v>
                </c:pt>
                <c:pt idx="29">
                  <c:v>0.6145833333333334</c:v>
                </c:pt>
                <c:pt idx="30">
                  <c:v>0.6354166666666666</c:v>
                </c:pt>
                <c:pt idx="31">
                  <c:v>0.65625</c:v>
                </c:pt>
                <c:pt idx="32">
                  <c:v>0.6770833333333334</c:v>
                </c:pt>
                <c:pt idx="33">
                  <c:v>0.6979166666666666</c:v>
                </c:pt>
                <c:pt idx="34">
                  <c:v>0.71875</c:v>
                </c:pt>
                <c:pt idx="35">
                  <c:v>0.7395833333333334</c:v>
                </c:pt>
                <c:pt idx="36">
                  <c:v>0.7604166666666666</c:v>
                </c:pt>
                <c:pt idx="37">
                  <c:v>0.78125</c:v>
                </c:pt>
                <c:pt idx="38">
                  <c:v>0.8020833333333334</c:v>
                </c:pt>
                <c:pt idx="39">
                  <c:v>0.8229166666666666</c:v>
                </c:pt>
                <c:pt idx="40">
                  <c:v>0.84375</c:v>
                </c:pt>
                <c:pt idx="41">
                  <c:v>0.8645833333333334</c:v>
                </c:pt>
                <c:pt idx="42">
                  <c:v>0.8854166666666666</c:v>
                </c:pt>
                <c:pt idx="43">
                  <c:v>0.90625</c:v>
                </c:pt>
                <c:pt idx="44">
                  <c:v>0.9270833333333334</c:v>
                </c:pt>
                <c:pt idx="45">
                  <c:v>0.9479166666666666</c:v>
                </c:pt>
                <c:pt idx="46">
                  <c:v>0.96875</c:v>
                </c:pt>
                <c:pt idx="47">
                  <c:v>0.9895833333333334</c:v>
                </c:pt>
              </c:strCache>
            </c:strRef>
          </c:xVal>
          <c:yVal>
            <c:numRef>
              <c:f>Circadian!$C$2:$C$49</c:f>
              <c:numCache>
                <c:ptCount val="48"/>
                <c:pt idx="0">
                  <c:v>68.33333333333333</c:v>
                </c:pt>
                <c:pt idx="1">
                  <c:v>68.83333333333333</c:v>
                </c:pt>
                <c:pt idx="2">
                  <c:v>72.5</c:v>
                </c:pt>
                <c:pt idx="3">
                  <c:v>73</c:v>
                </c:pt>
                <c:pt idx="4">
                  <c:v>73.5</c:v>
                </c:pt>
                <c:pt idx="5">
                  <c:v>70.16666666666667</c:v>
                </c:pt>
                <c:pt idx="6">
                  <c:v>72.5</c:v>
                </c:pt>
                <c:pt idx="7">
                  <c:v>71.83333333333333</c:v>
                </c:pt>
                <c:pt idx="8">
                  <c:v>73</c:v>
                </c:pt>
                <c:pt idx="9">
                  <c:v>76.33333333333333</c:v>
                </c:pt>
                <c:pt idx="10">
                  <c:v>74.33333333333333</c:v>
                </c:pt>
                <c:pt idx="11">
                  <c:v>81.33333333333333</c:v>
                </c:pt>
                <c:pt idx="12">
                  <c:v>74.83333333333333</c:v>
                </c:pt>
                <c:pt idx="13">
                  <c:v>83</c:v>
                </c:pt>
                <c:pt idx="14">
                  <c:v>83</c:v>
                </c:pt>
                <c:pt idx="15">
                  <c:v>81.5</c:v>
                </c:pt>
                <c:pt idx="16">
                  <c:v>84.66666666666667</c:v>
                </c:pt>
                <c:pt idx="17">
                  <c:v>86.6</c:v>
                </c:pt>
                <c:pt idx="18">
                  <c:v>84</c:v>
                </c:pt>
                <c:pt idx="19">
                  <c:v>109.5</c:v>
                </c:pt>
                <c:pt idx="20">
                  <c:v>81.25</c:v>
                </c:pt>
                <c:pt idx="21">
                  <c:v>92.5</c:v>
                </c:pt>
                <c:pt idx="22">
                  <c:v>98.33333333333333</c:v>
                </c:pt>
                <c:pt idx="23">
                  <c:v>97.66666666666667</c:v>
                </c:pt>
                <c:pt idx="24">
                  <c:v>88</c:v>
                </c:pt>
                <c:pt idx="25">
                  <c:v>92.25</c:v>
                </c:pt>
                <c:pt idx="26">
                  <c:v>90</c:v>
                </c:pt>
                <c:pt idx="27">
                  <c:v>80.5</c:v>
                </c:pt>
                <c:pt idx="28">
                  <c:v>89</c:v>
                </c:pt>
                <c:pt idx="29">
                  <c:v>99.4</c:v>
                </c:pt>
                <c:pt idx="30">
                  <c:v>86.25</c:v>
                </c:pt>
                <c:pt idx="31">
                  <c:v>100</c:v>
                </c:pt>
                <c:pt idx="32">
                  <c:v>102.5</c:v>
                </c:pt>
                <c:pt idx="33">
                  <c:v>99.75</c:v>
                </c:pt>
                <c:pt idx="34">
                  <c:v>103.75</c:v>
                </c:pt>
                <c:pt idx="35">
                  <c:v>107.25</c:v>
                </c:pt>
                <c:pt idx="36">
                  <c:v>108.4</c:v>
                </c:pt>
                <c:pt idx="37">
                  <c:v>103</c:v>
                </c:pt>
                <c:pt idx="38">
                  <c:v>102.2</c:v>
                </c:pt>
                <c:pt idx="39">
                  <c:v>91.5</c:v>
                </c:pt>
                <c:pt idx="40">
                  <c:v>85.25</c:v>
                </c:pt>
                <c:pt idx="41">
                  <c:v>87.75</c:v>
                </c:pt>
                <c:pt idx="42">
                  <c:v>88.4</c:v>
                </c:pt>
                <c:pt idx="43">
                  <c:v>85.16666666666667</c:v>
                </c:pt>
                <c:pt idx="44">
                  <c:v>79.5</c:v>
                </c:pt>
                <c:pt idx="45">
                  <c:v>75.33333333333333</c:v>
                </c:pt>
                <c:pt idx="46">
                  <c:v>70.33333333333333</c:v>
                </c:pt>
                <c:pt idx="47">
                  <c:v>74.6</c:v>
                </c:pt>
              </c:numCache>
            </c:numRef>
          </c:yVal>
          <c:smooth val="0"/>
        </c:ser>
        <c:axId val="60951717"/>
        <c:axId val="11694542"/>
      </c:scatterChart>
      <c:scatterChart>
        <c:scatterStyle val="smoothMarker"/>
        <c:varyColors val="0"/>
        <c:ser>
          <c:idx val="1"/>
          <c:order val="1"/>
          <c:tx>
            <c:strRef>
              <c:f>'[1]grp4lim'!$D$2</c:f>
              <c:strCache>
                <c:ptCount val="1"/>
                <c:pt idx="0">
                  <c:v>DBP-lo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'[1]grp4lim'!$D$3:$D$50</c:f>
              <c:numCache>
                <c:ptCount val="48"/>
                <c:pt idx="0">
                  <c:v>51.93222</c:v>
                </c:pt>
                <c:pt idx="1">
                  <c:v>53.35098</c:v>
                </c:pt>
                <c:pt idx="2">
                  <c:v>53.39267</c:v>
                </c:pt>
                <c:pt idx="3">
                  <c:v>53.55549</c:v>
                </c:pt>
                <c:pt idx="4">
                  <c:v>54.69245</c:v>
                </c:pt>
                <c:pt idx="5">
                  <c:v>55.38275</c:v>
                </c:pt>
                <c:pt idx="6">
                  <c:v>56.12169</c:v>
                </c:pt>
                <c:pt idx="7">
                  <c:v>56.72833</c:v>
                </c:pt>
                <c:pt idx="8">
                  <c:v>56.82524</c:v>
                </c:pt>
                <c:pt idx="9">
                  <c:v>57.09196</c:v>
                </c:pt>
                <c:pt idx="10">
                  <c:v>56.58094</c:v>
                </c:pt>
                <c:pt idx="11">
                  <c:v>57.15208</c:v>
                </c:pt>
                <c:pt idx="12">
                  <c:v>57.82205</c:v>
                </c:pt>
                <c:pt idx="13">
                  <c:v>57.45732</c:v>
                </c:pt>
                <c:pt idx="14">
                  <c:v>58.87331</c:v>
                </c:pt>
                <c:pt idx="15">
                  <c:v>59.85188</c:v>
                </c:pt>
                <c:pt idx="16">
                  <c:v>62.95363</c:v>
                </c:pt>
                <c:pt idx="17">
                  <c:v>65.92744</c:v>
                </c:pt>
                <c:pt idx="18">
                  <c:v>67.38509</c:v>
                </c:pt>
                <c:pt idx="19">
                  <c:v>68.79464</c:v>
                </c:pt>
                <c:pt idx="20">
                  <c:v>69.63159</c:v>
                </c:pt>
                <c:pt idx="21">
                  <c:v>70.24589</c:v>
                </c:pt>
                <c:pt idx="22">
                  <c:v>70.79649</c:v>
                </c:pt>
                <c:pt idx="23">
                  <c:v>70.32249</c:v>
                </c:pt>
                <c:pt idx="24">
                  <c:v>70.56269</c:v>
                </c:pt>
                <c:pt idx="25">
                  <c:v>69.23653</c:v>
                </c:pt>
                <c:pt idx="26">
                  <c:v>66.62543</c:v>
                </c:pt>
                <c:pt idx="27">
                  <c:v>63.67808</c:v>
                </c:pt>
                <c:pt idx="28">
                  <c:v>60.32117</c:v>
                </c:pt>
                <c:pt idx="29">
                  <c:v>58.91492</c:v>
                </c:pt>
                <c:pt idx="30">
                  <c:v>57.79049</c:v>
                </c:pt>
                <c:pt idx="31">
                  <c:v>57.92083</c:v>
                </c:pt>
                <c:pt idx="32">
                  <c:v>59.08134</c:v>
                </c:pt>
                <c:pt idx="33">
                  <c:v>60.0752</c:v>
                </c:pt>
                <c:pt idx="34">
                  <c:v>61.31065</c:v>
                </c:pt>
                <c:pt idx="35">
                  <c:v>63.38606</c:v>
                </c:pt>
                <c:pt idx="36">
                  <c:v>64.3131</c:v>
                </c:pt>
                <c:pt idx="37">
                  <c:v>65.00744</c:v>
                </c:pt>
                <c:pt idx="38">
                  <c:v>65.77541</c:v>
                </c:pt>
                <c:pt idx="39">
                  <c:v>65.43465</c:v>
                </c:pt>
                <c:pt idx="40">
                  <c:v>64.24287</c:v>
                </c:pt>
                <c:pt idx="41">
                  <c:v>63.65728</c:v>
                </c:pt>
                <c:pt idx="42">
                  <c:v>63.17716</c:v>
                </c:pt>
                <c:pt idx="43">
                  <c:v>62.55275</c:v>
                </c:pt>
                <c:pt idx="44">
                  <c:v>59.92643</c:v>
                </c:pt>
                <c:pt idx="45">
                  <c:v>56.59377</c:v>
                </c:pt>
                <c:pt idx="46">
                  <c:v>54.02819</c:v>
                </c:pt>
                <c:pt idx="47">
                  <c:v>52.09111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'[1]grp4lim'!$E$2</c:f>
              <c:strCache>
                <c:ptCount val="1"/>
                <c:pt idx="0">
                  <c:v>DBP-hi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'[1]grp4lim'!$E$3:$E$50</c:f>
              <c:numCache>
                <c:ptCount val="48"/>
                <c:pt idx="0">
                  <c:v>86.42028</c:v>
                </c:pt>
                <c:pt idx="1">
                  <c:v>83.85467</c:v>
                </c:pt>
                <c:pt idx="2">
                  <c:v>83.96656</c:v>
                </c:pt>
                <c:pt idx="3">
                  <c:v>84.90426</c:v>
                </c:pt>
                <c:pt idx="4">
                  <c:v>85.18652</c:v>
                </c:pt>
                <c:pt idx="5">
                  <c:v>84.55019</c:v>
                </c:pt>
                <c:pt idx="6">
                  <c:v>83.72558</c:v>
                </c:pt>
                <c:pt idx="7">
                  <c:v>84.13664</c:v>
                </c:pt>
                <c:pt idx="8">
                  <c:v>85.25243</c:v>
                </c:pt>
                <c:pt idx="9">
                  <c:v>87.1314</c:v>
                </c:pt>
                <c:pt idx="10">
                  <c:v>88.91115</c:v>
                </c:pt>
                <c:pt idx="11">
                  <c:v>89.56738</c:v>
                </c:pt>
                <c:pt idx="12">
                  <c:v>91.45334</c:v>
                </c:pt>
                <c:pt idx="13">
                  <c:v>94.12992</c:v>
                </c:pt>
                <c:pt idx="14">
                  <c:v>96.77383</c:v>
                </c:pt>
                <c:pt idx="15">
                  <c:v>99.70045</c:v>
                </c:pt>
                <c:pt idx="16">
                  <c:v>100.61301</c:v>
                </c:pt>
                <c:pt idx="17">
                  <c:v>100.36394</c:v>
                </c:pt>
                <c:pt idx="18">
                  <c:v>99.88768</c:v>
                </c:pt>
                <c:pt idx="19">
                  <c:v>99.99772</c:v>
                </c:pt>
                <c:pt idx="20">
                  <c:v>100.38724</c:v>
                </c:pt>
                <c:pt idx="21">
                  <c:v>101.44202</c:v>
                </c:pt>
                <c:pt idx="22">
                  <c:v>101.94415</c:v>
                </c:pt>
                <c:pt idx="23">
                  <c:v>101.55986</c:v>
                </c:pt>
                <c:pt idx="24">
                  <c:v>101.42278</c:v>
                </c:pt>
                <c:pt idx="25">
                  <c:v>101.91349</c:v>
                </c:pt>
                <c:pt idx="26">
                  <c:v>102.3181</c:v>
                </c:pt>
                <c:pt idx="27">
                  <c:v>101.44105</c:v>
                </c:pt>
                <c:pt idx="28">
                  <c:v>100.43164</c:v>
                </c:pt>
                <c:pt idx="29">
                  <c:v>99.04392</c:v>
                </c:pt>
                <c:pt idx="30">
                  <c:v>97.63902</c:v>
                </c:pt>
                <c:pt idx="31">
                  <c:v>97.84452</c:v>
                </c:pt>
                <c:pt idx="32">
                  <c:v>98.12255</c:v>
                </c:pt>
                <c:pt idx="33">
                  <c:v>98.20229</c:v>
                </c:pt>
                <c:pt idx="34">
                  <c:v>98.68256</c:v>
                </c:pt>
                <c:pt idx="35">
                  <c:v>98.04551</c:v>
                </c:pt>
                <c:pt idx="36">
                  <c:v>98.9202</c:v>
                </c:pt>
                <c:pt idx="37">
                  <c:v>98.72619</c:v>
                </c:pt>
                <c:pt idx="38">
                  <c:v>98.16108</c:v>
                </c:pt>
                <c:pt idx="39">
                  <c:v>98.60005</c:v>
                </c:pt>
                <c:pt idx="40">
                  <c:v>97.89655</c:v>
                </c:pt>
                <c:pt idx="41">
                  <c:v>97.51705</c:v>
                </c:pt>
                <c:pt idx="42">
                  <c:v>95.84357</c:v>
                </c:pt>
                <c:pt idx="43">
                  <c:v>94.11769</c:v>
                </c:pt>
                <c:pt idx="44">
                  <c:v>93.29444</c:v>
                </c:pt>
                <c:pt idx="45">
                  <c:v>92.86275</c:v>
                </c:pt>
                <c:pt idx="46">
                  <c:v>91.62775</c:v>
                </c:pt>
                <c:pt idx="47">
                  <c:v>89.7008</c:v>
                </c:pt>
              </c:numCache>
            </c:numRef>
          </c:yVal>
          <c:smooth val="1"/>
        </c:ser>
        <c:axId val="60951717"/>
        <c:axId val="11694542"/>
      </c:scatterChart>
      <c:catAx>
        <c:axId val="6095171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(Clock Hours)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DBP (mmHg)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951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49875"/>
          <c:w val="0.129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Circadian Pattern of HR
 (CGie001, M, 68y)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08125"/>
          <c:w val="0.786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Circadian!$D$1</c:f>
              <c:strCache>
                <c:ptCount val="1"/>
                <c:pt idx="0">
                  <c:v>HR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Circadian!$A$2:$A$49</c:f>
              <c:str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0.052083333333333336</c:v>
                </c:pt>
                <c:pt idx="3">
                  <c:v>0.07291666666666667</c:v>
                </c:pt>
                <c:pt idx="4">
                  <c:v>0.09375</c:v>
                </c:pt>
                <c:pt idx="5">
                  <c:v>0.11458333333333333</c:v>
                </c:pt>
                <c:pt idx="6">
                  <c:v>0.13541666666666666</c:v>
                </c:pt>
                <c:pt idx="7">
                  <c:v>0.15625</c:v>
                </c:pt>
                <c:pt idx="8">
                  <c:v>0.17708333333333334</c:v>
                </c:pt>
                <c:pt idx="9">
                  <c:v>0.19791666666666666</c:v>
                </c:pt>
                <c:pt idx="10">
                  <c:v>0.21875</c:v>
                </c:pt>
                <c:pt idx="11">
                  <c:v>0.23958333333333334</c:v>
                </c:pt>
                <c:pt idx="12">
                  <c:v>0.2604166666666667</c:v>
                </c:pt>
                <c:pt idx="13">
                  <c:v>0.28125</c:v>
                </c:pt>
                <c:pt idx="14">
                  <c:v>0.3020833333333333</c:v>
                </c:pt>
                <c:pt idx="15">
                  <c:v>0.3229166666666667</c:v>
                </c:pt>
                <c:pt idx="16">
                  <c:v>0.34375</c:v>
                </c:pt>
                <c:pt idx="17">
                  <c:v>0.3645833333333333</c:v>
                </c:pt>
                <c:pt idx="18">
                  <c:v>0.3854166666666667</c:v>
                </c:pt>
                <c:pt idx="19">
                  <c:v>0.40625</c:v>
                </c:pt>
                <c:pt idx="20">
                  <c:v>0.4270833333333333</c:v>
                </c:pt>
                <c:pt idx="21">
                  <c:v>0.4479166666666667</c:v>
                </c:pt>
                <c:pt idx="22">
                  <c:v>0.46875</c:v>
                </c:pt>
                <c:pt idx="23">
                  <c:v>0.4895833333333333</c:v>
                </c:pt>
                <c:pt idx="24">
                  <c:v>0.5104166666666666</c:v>
                </c:pt>
                <c:pt idx="25">
                  <c:v>0.53125</c:v>
                </c:pt>
                <c:pt idx="26">
                  <c:v>0.5520833333333334</c:v>
                </c:pt>
                <c:pt idx="27">
                  <c:v>0.5729166666666666</c:v>
                </c:pt>
                <c:pt idx="28">
                  <c:v>0.59375</c:v>
                </c:pt>
                <c:pt idx="29">
                  <c:v>0.6145833333333334</c:v>
                </c:pt>
                <c:pt idx="30">
                  <c:v>0.6354166666666666</c:v>
                </c:pt>
                <c:pt idx="31">
                  <c:v>0.65625</c:v>
                </c:pt>
                <c:pt idx="32">
                  <c:v>0.6770833333333334</c:v>
                </c:pt>
                <c:pt idx="33">
                  <c:v>0.6979166666666666</c:v>
                </c:pt>
                <c:pt idx="34">
                  <c:v>0.71875</c:v>
                </c:pt>
                <c:pt idx="35">
                  <c:v>0.7395833333333334</c:v>
                </c:pt>
                <c:pt idx="36">
                  <c:v>0.7604166666666666</c:v>
                </c:pt>
                <c:pt idx="37">
                  <c:v>0.78125</c:v>
                </c:pt>
                <c:pt idx="38">
                  <c:v>0.8020833333333334</c:v>
                </c:pt>
                <c:pt idx="39">
                  <c:v>0.8229166666666666</c:v>
                </c:pt>
                <c:pt idx="40">
                  <c:v>0.84375</c:v>
                </c:pt>
                <c:pt idx="41">
                  <c:v>0.8645833333333334</c:v>
                </c:pt>
                <c:pt idx="42">
                  <c:v>0.8854166666666666</c:v>
                </c:pt>
                <c:pt idx="43">
                  <c:v>0.90625</c:v>
                </c:pt>
                <c:pt idx="44">
                  <c:v>0.9270833333333334</c:v>
                </c:pt>
                <c:pt idx="45">
                  <c:v>0.9479166666666666</c:v>
                </c:pt>
                <c:pt idx="46">
                  <c:v>0.96875</c:v>
                </c:pt>
                <c:pt idx="47">
                  <c:v>0.9895833333333334</c:v>
                </c:pt>
              </c:strCache>
            </c:strRef>
          </c:xVal>
          <c:yVal>
            <c:numRef>
              <c:f>Circadian!$D$2:$D$49</c:f>
              <c:numCache>
                <c:ptCount val="48"/>
                <c:pt idx="0">
                  <c:v>61</c:v>
                </c:pt>
                <c:pt idx="1">
                  <c:v>60.5</c:v>
                </c:pt>
                <c:pt idx="2">
                  <c:v>61.666666666666664</c:v>
                </c:pt>
                <c:pt idx="3">
                  <c:v>61.5</c:v>
                </c:pt>
                <c:pt idx="4">
                  <c:v>62</c:v>
                </c:pt>
                <c:pt idx="5">
                  <c:v>61.166666666666664</c:v>
                </c:pt>
                <c:pt idx="6">
                  <c:v>61.833333333333336</c:v>
                </c:pt>
                <c:pt idx="7">
                  <c:v>60.166666666666664</c:v>
                </c:pt>
                <c:pt idx="8">
                  <c:v>60</c:v>
                </c:pt>
                <c:pt idx="9">
                  <c:v>58.5</c:v>
                </c:pt>
                <c:pt idx="10">
                  <c:v>58.666666666666664</c:v>
                </c:pt>
                <c:pt idx="11">
                  <c:v>57.833333333333336</c:v>
                </c:pt>
                <c:pt idx="12">
                  <c:v>57.333333333333336</c:v>
                </c:pt>
                <c:pt idx="13">
                  <c:v>59.333333333333336</c:v>
                </c:pt>
                <c:pt idx="14">
                  <c:v>58.833333333333336</c:v>
                </c:pt>
                <c:pt idx="15">
                  <c:v>58.833333333333336</c:v>
                </c:pt>
                <c:pt idx="16">
                  <c:v>62.833333333333336</c:v>
                </c:pt>
                <c:pt idx="17">
                  <c:v>61</c:v>
                </c:pt>
                <c:pt idx="18">
                  <c:v>63.5</c:v>
                </c:pt>
                <c:pt idx="19">
                  <c:v>75</c:v>
                </c:pt>
                <c:pt idx="20">
                  <c:v>76.25</c:v>
                </c:pt>
                <c:pt idx="21">
                  <c:v>76.5</c:v>
                </c:pt>
                <c:pt idx="22">
                  <c:v>67</c:v>
                </c:pt>
                <c:pt idx="23">
                  <c:v>69</c:v>
                </c:pt>
                <c:pt idx="24">
                  <c:v>64</c:v>
                </c:pt>
                <c:pt idx="25">
                  <c:v>65.5</c:v>
                </c:pt>
                <c:pt idx="26">
                  <c:v>67.25</c:v>
                </c:pt>
                <c:pt idx="27">
                  <c:v>66.75</c:v>
                </c:pt>
                <c:pt idx="28">
                  <c:v>69</c:v>
                </c:pt>
                <c:pt idx="29">
                  <c:v>77</c:v>
                </c:pt>
                <c:pt idx="30">
                  <c:v>68.5</c:v>
                </c:pt>
                <c:pt idx="31">
                  <c:v>66.25</c:v>
                </c:pt>
                <c:pt idx="32">
                  <c:v>70.5</c:v>
                </c:pt>
                <c:pt idx="33">
                  <c:v>66.25</c:v>
                </c:pt>
                <c:pt idx="34">
                  <c:v>69</c:v>
                </c:pt>
                <c:pt idx="35">
                  <c:v>68</c:v>
                </c:pt>
                <c:pt idx="36">
                  <c:v>67.2</c:v>
                </c:pt>
                <c:pt idx="37">
                  <c:v>69.4</c:v>
                </c:pt>
                <c:pt idx="38">
                  <c:v>70.8</c:v>
                </c:pt>
                <c:pt idx="39">
                  <c:v>69</c:v>
                </c:pt>
                <c:pt idx="40">
                  <c:v>73.75</c:v>
                </c:pt>
                <c:pt idx="41">
                  <c:v>63.5</c:v>
                </c:pt>
                <c:pt idx="42">
                  <c:v>67.4</c:v>
                </c:pt>
                <c:pt idx="43">
                  <c:v>74.66666666666667</c:v>
                </c:pt>
                <c:pt idx="44">
                  <c:v>65.5</c:v>
                </c:pt>
                <c:pt idx="45">
                  <c:v>62.333333333333336</c:v>
                </c:pt>
                <c:pt idx="46">
                  <c:v>62</c:v>
                </c:pt>
                <c:pt idx="47">
                  <c:v>60.2</c:v>
                </c:pt>
              </c:numCache>
            </c:numRef>
          </c:yVal>
          <c:smooth val="0"/>
        </c:ser>
        <c:axId val="38142015"/>
        <c:axId val="7733816"/>
      </c:scatterChart>
      <c:scatterChart>
        <c:scatterStyle val="smoothMarker"/>
        <c:varyColors val="0"/>
        <c:ser>
          <c:idx val="1"/>
          <c:order val="1"/>
          <c:tx>
            <c:strRef>
              <c:f>'[1]grp4lim'!$F$2</c:f>
              <c:strCache>
                <c:ptCount val="1"/>
                <c:pt idx="0">
                  <c:v>HR-lo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'[1]grp4lim'!$F$3:$F$50</c:f>
              <c:numCache>
                <c:ptCount val="48"/>
                <c:pt idx="0">
                  <c:v>53.32047</c:v>
                </c:pt>
                <c:pt idx="1">
                  <c:v>52.32215</c:v>
                </c:pt>
                <c:pt idx="2">
                  <c:v>52.11428</c:v>
                </c:pt>
                <c:pt idx="3">
                  <c:v>51.03254</c:v>
                </c:pt>
                <c:pt idx="4">
                  <c:v>50.46457</c:v>
                </c:pt>
                <c:pt idx="5">
                  <c:v>50.18697</c:v>
                </c:pt>
                <c:pt idx="6">
                  <c:v>50.18752</c:v>
                </c:pt>
                <c:pt idx="7">
                  <c:v>49.12317</c:v>
                </c:pt>
                <c:pt idx="8">
                  <c:v>49.30347</c:v>
                </c:pt>
                <c:pt idx="9">
                  <c:v>49.46423</c:v>
                </c:pt>
                <c:pt idx="10">
                  <c:v>50.34221</c:v>
                </c:pt>
                <c:pt idx="11">
                  <c:v>49.70959</c:v>
                </c:pt>
                <c:pt idx="12">
                  <c:v>48.22039</c:v>
                </c:pt>
                <c:pt idx="13">
                  <c:v>48.62609</c:v>
                </c:pt>
                <c:pt idx="14">
                  <c:v>49.13567</c:v>
                </c:pt>
                <c:pt idx="15">
                  <c:v>52.05506</c:v>
                </c:pt>
                <c:pt idx="16">
                  <c:v>55.76693</c:v>
                </c:pt>
                <c:pt idx="17">
                  <c:v>58.11219</c:v>
                </c:pt>
                <c:pt idx="18">
                  <c:v>59.96865</c:v>
                </c:pt>
                <c:pt idx="19">
                  <c:v>61.12626</c:v>
                </c:pt>
                <c:pt idx="20">
                  <c:v>62.08331</c:v>
                </c:pt>
                <c:pt idx="21">
                  <c:v>62.3572</c:v>
                </c:pt>
                <c:pt idx="22">
                  <c:v>63.06901</c:v>
                </c:pt>
                <c:pt idx="23">
                  <c:v>63.26961</c:v>
                </c:pt>
                <c:pt idx="24">
                  <c:v>63.31333</c:v>
                </c:pt>
                <c:pt idx="25">
                  <c:v>62.68846</c:v>
                </c:pt>
                <c:pt idx="26">
                  <c:v>61.95406</c:v>
                </c:pt>
                <c:pt idx="27">
                  <c:v>61.46866</c:v>
                </c:pt>
                <c:pt idx="28">
                  <c:v>60.64347</c:v>
                </c:pt>
                <c:pt idx="29">
                  <c:v>60.04459</c:v>
                </c:pt>
                <c:pt idx="30">
                  <c:v>60.13078</c:v>
                </c:pt>
                <c:pt idx="31">
                  <c:v>60.39133</c:v>
                </c:pt>
                <c:pt idx="32">
                  <c:v>60.97588</c:v>
                </c:pt>
                <c:pt idx="33">
                  <c:v>61.63711</c:v>
                </c:pt>
                <c:pt idx="34">
                  <c:v>61.78354</c:v>
                </c:pt>
                <c:pt idx="35">
                  <c:v>61.64334</c:v>
                </c:pt>
                <c:pt idx="36">
                  <c:v>61.75545</c:v>
                </c:pt>
                <c:pt idx="37">
                  <c:v>61.09697</c:v>
                </c:pt>
                <c:pt idx="38">
                  <c:v>60.95775</c:v>
                </c:pt>
                <c:pt idx="39">
                  <c:v>61.40611</c:v>
                </c:pt>
                <c:pt idx="40">
                  <c:v>61.09721</c:v>
                </c:pt>
                <c:pt idx="41">
                  <c:v>60.65985</c:v>
                </c:pt>
                <c:pt idx="42">
                  <c:v>60.16774</c:v>
                </c:pt>
                <c:pt idx="43">
                  <c:v>58.35518</c:v>
                </c:pt>
                <c:pt idx="44">
                  <c:v>56.70388</c:v>
                </c:pt>
                <c:pt idx="45">
                  <c:v>54.79527</c:v>
                </c:pt>
                <c:pt idx="46">
                  <c:v>52.54821</c:v>
                </c:pt>
                <c:pt idx="47">
                  <c:v>53.05009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'[1]grp4lim'!$G$2</c:f>
              <c:strCache>
                <c:ptCount val="1"/>
                <c:pt idx="0">
                  <c:v>HR-hi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'[1]grp4lim'!$A$3:$A$50</c:f>
              <c:numCache>
                <c:ptCount val="48"/>
                <c:pt idx="0">
                  <c:v>0.010416666666666666</c:v>
                </c:pt>
                <c:pt idx="1">
                  <c:v>0.03125</c:v>
                </c:pt>
                <c:pt idx="2">
                  <c:v>0.0520833333333334</c:v>
                </c:pt>
                <c:pt idx="3">
                  <c:v>0.0729166666666667</c:v>
                </c:pt>
                <c:pt idx="4">
                  <c:v>0.09375</c:v>
                </c:pt>
                <c:pt idx="5">
                  <c:v>0.114583333333334</c:v>
                </c:pt>
                <c:pt idx="6">
                  <c:v>0.135416666666667</c:v>
                </c:pt>
                <c:pt idx="7">
                  <c:v>0.15625</c:v>
                </c:pt>
                <c:pt idx="8">
                  <c:v>0.177083333333334</c:v>
                </c:pt>
                <c:pt idx="9">
                  <c:v>0.197916666666667</c:v>
                </c:pt>
                <c:pt idx="10">
                  <c:v>0.21875</c:v>
                </c:pt>
                <c:pt idx="11">
                  <c:v>0.239583333333334</c:v>
                </c:pt>
                <c:pt idx="12">
                  <c:v>0.260416666666667</c:v>
                </c:pt>
                <c:pt idx="13">
                  <c:v>0.28125</c:v>
                </c:pt>
                <c:pt idx="14">
                  <c:v>0.302083333333334</c:v>
                </c:pt>
                <c:pt idx="15">
                  <c:v>0.322916666666667</c:v>
                </c:pt>
                <c:pt idx="16">
                  <c:v>0.34375</c:v>
                </c:pt>
                <c:pt idx="17">
                  <c:v>0.364583333333334</c:v>
                </c:pt>
                <c:pt idx="18">
                  <c:v>0.385416666666667</c:v>
                </c:pt>
                <c:pt idx="19">
                  <c:v>0.40625</c:v>
                </c:pt>
                <c:pt idx="20">
                  <c:v>0.427083333333334</c:v>
                </c:pt>
                <c:pt idx="21">
                  <c:v>0.447916666666667</c:v>
                </c:pt>
                <c:pt idx="22">
                  <c:v>0.46875</c:v>
                </c:pt>
                <c:pt idx="23">
                  <c:v>0.489583333333334</c:v>
                </c:pt>
                <c:pt idx="24">
                  <c:v>0.510416666666667</c:v>
                </c:pt>
                <c:pt idx="25">
                  <c:v>0.53125</c:v>
                </c:pt>
                <c:pt idx="26">
                  <c:v>0.552083333333334</c:v>
                </c:pt>
                <c:pt idx="27">
                  <c:v>0.572916666666667</c:v>
                </c:pt>
                <c:pt idx="28">
                  <c:v>0.59375</c:v>
                </c:pt>
                <c:pt idx="29">
                  <c:v>0.614583333333334</c:v>
                </c:pt>
                <c:pt idx="30">
                  <c:v>0.635416666666667</c:v>
                </c:pt>
                <c:pt idx="31">
                  <c:v>0.65625</c:v>
                </c:pt>
                <c:pt idx="32">
                  <c:v>0.677083333333334</c:v>
                </c:pt>
                <c:pt idx="33">
                  <c:v>0.697916666666667</c:v>
                </c:pt>
                <c:pt idx="34">
                  <c:v>0.71875</c:v>
                </c:pt>
                <c:pt idx="35">
                  <c:v>0.739583333333334</c:v>
                </c:pt>
                <c:pt idx="36">
                  <c:v>0.760416666666667</c:v>
                </c:pt>
                <c:pt idx="37">
                  <c:v>0.78125</c:v>
                </c:pt>
                <c:pt idx="38">
                  <c:v>0.802083333333334</c:v>
                </c:pt>
                <c:pt idx="39">
                  <c:v>0.822916666666667</c:v>
                </c:pt>
                <c:pt idx="40">
                  <c:v>0.84375</c:v>
                </c:pt>
                <c:pt idx="41">
                  <c:v>0.864583333333334</c:v>
                </c:pt>
                <c:pt idx="42">
                  <c:v>0.885416666666667</c:v>
                </c:pt>
                <c:pt idx="43">
                  <c:v>0.90625</c:v>
                </c:pt>
                <c:pt idx="44">
                  <c:v>0.927083333333334</c:v>
                </c:pt>
                <c:pt idx="45">
                  <c:v>0.947916666666667</c:v>
                </c:pt>
                <c:pt idx="46">
                  <c:v>0.96875</c:v>
                </c:pt>
                <c:pt idx="47">
                  <c:v>0.989583333333334</c:v>
                </c:pt>
              </c:numCache>
            </c:numRef>
          </c:xVal>
          <c:yVal>
            <c:numRef>
              <c:f>'[1]grp4lim'!$G$3:$G$50</c:f>
              <c:numCache>
                <c:ptCount val="48"/>
                <c:pt idx="0">
                  <c:v>88.17555</c:v>
                </c:pt>
                <c:pt idx="1">
                  <c:v>87.44408</c:v>
                </c:pt>
                <c:pt idx="2">
                  <c:v>87.26622</c:v>
                </c:pt>
                <c:pt idx="3">
                  <c:v>87.23414</c:v>
                </c:pt>
                <c:pt idx="4">
                  <c:v>87.48781</c:v>
                </c:pt>
                <c:pt idx="5">
                  <c:v>86.66061</c:v>
                </c:pt>
                <c:pt idx="6">
                  <c:v>85.76894</c:v>
                </c:pt>
                <c:pt idx="7">
                  <c:v>86.82968</c:v>
                </c:pt>
                <c:pt idx="8">
                  <c:v>87.56673</c:v>
                </c:pt>
                <c:pt idx="9">
                  <c:v>87.80619</c:v>
                </c:pt>
                <c:pt idx="10">
                  <c:v>89.18478</c:v>
                </c:pt>
                <c:pt idx="11">
                  <c:v>89.94353</c:v>
                </c:pt>
                <c:pt idx="12">
                  <c:v>92.84394</c:v>
                </c:pt>
                <c:pt idx="13">
                  <c:v>96.32761</c:v>
                </c:pt>
                <c:pt idx="14">
                  <c:v>98.31802</c:v>
                </c:pt>
                <c:pt idx="15">
                  <c:v>100.24609</c:v>
                </c:pt>
                <c:pt idx="16">
                  <c:v>100.73861</c:v>
                </c:pt>
                <c:pt idx="17">
                  <c:v>101.86063</c:v>
                </c:pt>
                <c:pt idx="18">
                  <c:v>101.80724</c:v>
                </c:pt>
                <c:pt idx="19">
                  <c:v>102.62933</c:v>
                </c:pt>
                <c:pt idx="20">
                  <c:v>104.12197</c:v>
                </c:pt>
                <c:pt idx="21">
                  <c:v>103.09933</c:v>
                </c:pt>
                <c:pt idx="22">
                  <c:v>103.05158</c:v>
                </c:pt>
                <c:pt idx="23">
                  <c:v>104.77486</c:v>
                </c:pt>
                <c:pt idx="24">
                  <c:v>104.54229</c:v>
                </c:pt>
                <c:pt idx="25">
                  <c:v>103.50571</c:v>
                </c:pt>
                <c:pt idx="26">
                  <c:v>104.65854</c:v>
                </c:pt>
                <c:pt idx="27">
                  <c:v>101.99777</c:v>
                </c:pt>
                <c:pt idx="28">
                  <c:v>101.28681</c:v>
                </c:pt>
                <c:pt idx="29">
                  <c:v>101.41658</c:v>
                </c:pt>
                <c:pt idx="30">
                  <c:v>100.45084</c:v>
                </c:pt>
                <c:pt idx="31">
                  <c:v>101.63097</c:v>
                </c:pt>
                <c:pt idx="32">
                  <c:v>102.36434</c:v>
                </c:pt>
                <c:pt idx="33">
                  <c:v>102.06109</c:v>
                </c:pt>
                <c:pt idx="34">
                  <c:v>101.53109</c:v>
                </c:pt>
                <c:pt idx="35">
                  <c:v>101.43185</c:v>
                </c:pt>
                <c:pt idx="36">
                  <c:v>101.39569</c:v>
                </c:pt>
                <c:pt idx="37">
                  <c:v>101.65579</c:v>
                </c:pt>
                <c:pt idx="38">
                  <c:v>100.91768</c:v>
                </c:pt>
                <c:pt idx="39">
                  <c:v>99.61734</c:v>
                </c:pt>
                <c:pt idx="40">
                  <c:v>97.66006</c:v>
                </c:pt>
                <c:pt idx="41">
                  <c:v>95.62119</c:v>
                </c:pt>
                <c:pt idx="42">
                  <c:v>94.62175</c:v>
                </c:pt>
                <c:pt idx="43">
                  <c:v>95.7514</c:v>
                </c:pt>
                <c:pt idx="44">
                  <c:v>95.68204</c:v>
                </c:pt>
                <c:pt idx="45">
                  <c:v>95.36573</c:v>
                </c:pt>
                <c:pt idx="46">
                  <c:v>94.78965</c:v>
                </c:pt>
                <c:pt idx="47">
                  <c:v>91.21004</c:v>
                </c:pt>
              </c:numCache>
            </c:numRef>
          </c:yVal>
          <c:smooth val="1"/>
        </c:ser>
        <c:axId val="38142015"/>
        <c:axId val="7733816"/>
      </c:scatterChart>
      <c:catAx>
        <c:axId val="3814201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(Clock Hours)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HR (beats/min)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25"/>
          <c:y val="0.49875"/>
          <c:w val="0.1177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bilis\BackupNb\ger\BP\and\TryMacro\pr0Analyz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p1lim"/>
      <sheetName val="grp2lim"/>
      <sheetName val="grp3lim"/>
      <sheetName val="grp4lim"/>
      <sheetName val="grp5lim"/>
      <sheetName val="Range"/>
      <sheetName val="Range2"/>
    </sheetNames>
    <sheetDataSet>
      <sheetData sheetId="4">
        <row r="2">
          <cell r="B2" t="str">
            <v>SBP-lo</v>
          </cell>
          <cell r="C2" t="str">
            <v>SBP-hi</v>
          </cell>
          <cell r="D2" t="str">
            <v>DBP-lo</v>
          </cell>
          <cell r="E2" t="str">
            <v>DBP-hi</v>
          </cell>
          <cell r="F2" t="str">
            <v>HR-lo</v>
          </cell>
          <cell r="G2" t="str">
            <v>HR-hi</v>
          </cell>
        </row>
        <row r="3">
          <cell r="A3">
            <v>0.010416666666666666</v>
          </cell>
          <cell r="B3">
            <v>90.881</v>
          </cell>
          <cell r="C3">
            <v>139.73042</v>
          </cell>
          <cell r="D3">
            <v>51.93222</v>
          </cell>
          <cell r="E3">
            <v>86.42028</v>
          </cell>
          <cell r="F3">
            <v>53.32047</v>
          </cell>
          <cell r="G3">
            <v>88.17555</v>
          </cell>
        </row>
        <row r="4">
          <cell r="A4">
            <v>0.03125</v>
          </cell>
          <cell r="B4">
            <v>92.34697</v>
          </cell>
          <cell r="C4">
            <v>136.53535</v>
          </cell>
          <cell r="D4">
            <v>53.35098</v>
          </cell>
          <cell r="E4">
            <v>83.85467</v>
          </cell>
          <cell r="F4">
            <v>52.32215</v>
          </cell>
          <cell r="G4">
            <v>87.44408</v>
          </cell>
        </row>
        <row r="5">
          <cell r="A5">
            <v>0.0520833333333334</v>
          </cell>
          <cell r="B5">
            <v>91.13162</v>
          </cell>
          <cell r="C5">
            <v>136.03062</v>
          </cell>
          <cell r="D5">
            <v>53.39267</v>
          </cell>
          <cell r="E5">
            <v>83.96656</v>
          </cell>
          <cell r="F5">
            <v>52.11428</v>
          </cell>
          <cell r="G5">
            <v>87.26622</v>
          </cell>
        </row>
        <row r="6">
          <cell r="A6">
            <v>0.0729166666666667</v>
          </cell>
          <cell r="B6">
            <v>90.69611</v>
          </cell>
          <cell r="C6">
            <v>136.31161</v>
          </cell>
          <cell r="D6">
            <v>53.55549</v>
          </cell>
          <cell r="E6">
            <v>84.90426</v>
          </cell>
          <cell r="F6">
            <v>51.03254</v>
          </cell>
          <cell r="G6">
            <v>87.23414</v>
          </cell>
        </row>
        <row r="7">
          <cell r="A7">
            <v>0.09375</v>
          </cell>
          <cell r="B7">
            <v>91.30045</v>
          </cell>
          <cell r="C7">
            <v>137.13408</v>
          </cell>
          <cell r="D7">
            <v>54.69245</v>
          </cell>
          <cell r="E7">
            <v>85.18652</v>
          </cell>
          <cell r="F7">
            <v>50.46457</v>
          </cell>
          <cell r="G7">
            <v>87.48781</v>
          </cell>
        </row>
        <row r="8">
          <cell r="A8">
            <v>0.114583333333334</v>
          </cell>
          <cell r="B8">
            <v>90.7773</v>
          </cell>
          <cell r="C8">
            <v>136.67799</v>
          </cell>
          <cell r="D8">
            <v>55.38275</v>
          </cell>
          <cell r="E8">
            <v>84.55019</v>
          </cell>
          <cell r="F8">
            <v>50.18697</v>
          </cell>
          <cell r="G8">
            <v>86.66061</v>
          </cell>
        </row>
        <row r="9">
          <cell r="A9">
            <v>0.135416666666667</v>
          </cell>
          <cell r="B9">
            <v>91.31303</v>
          </cell>
          <cell r="C9">
            <v>138.04469</v>
          </cell>
          <cell r="D9">
            <v>56.12169</v>
          </cell>
          <cell r="E9">
            <v>83.72558</v>
          </cell>
          <cell r="F9">
            <v>50.18752</v>
          </cell>
          <cell r="G9">
            <v>85.76894</v>
          </cell>
        </row>
        <row r="10">
          <cell r="A10">
            <v>0.15625</v>
          </cell>
          <cell r="B10">
            <v>91.84839</v>
          </cell>
          <cell r="C10">
            <v>139.59279</v>
          </cell>
          <cell r="D10">
            <v>56.72833</v>
          </cell>
          <cell r="E10">
            <v>84.13664</v>
          </cell>
          <cell r="F10">
            <v>49.12317</v>
          </cell>
          <cell r="G10">
            <v>86.82968</v>
          </cell>
        </row>
        <row r="11">
          <cell r="A11">
            <v>0.177083333333334</v>
          </cell>
          <cell r="B11">
            <v>91.49004</v>
          </cell>
          <cell r="C11">
            <v>141.46292</v>
          </cell>
          <cell r="D11">
            <v>56.82524</v>
          </cell>
          <cell r="E11">
            <v>85.25243</v>
          </cell>
          <cell r="F11">
            <v>49.30347</v>
          </cell>
          <cell r="G11">
            <v>87.56673</v>
          </cell>
        </row>
        <row r="12">
          <cell r="A12">
            <v>0.197916666666667</v>
          </cell>
          <cell r="B12">
            <v>92.37085</v>
          </cell>
          <cell r="C12">
            <v>143.42168</v>
          </cell>
          <cell r="D12">
            <v>57.09196</v>
          </cell>
          <cell r="E12">
            <v>87.1314</v>
          </cell>
          <cell r="F12">
            <v>49.46423</v>
          </cell>
          <cell r="G12">
            <v>87.80619</v>
          </cell>
        </row>
        <row r="13">
          <cell r="A13">
            <v>0.21875</v>
          </cell>
          <cell r="B13">
            <v>92.44756</v>
          </cell>
          <cell r="C13">
            <v>144.45602</v>
          </cell>
          <cell r="D13">
            <v>56.58094</v>
          </cell>
          <cell r="E13">
            <v>88.91115</v>
          </cell>
          <cell r="F13">
            <v>50.34221</v>
          </cell>
          <cell r="G13">
            <v>89.18478</v>
          </cell>
        </row>
        <row r="14">
          <cell r="A14">
            <v>0.239583333333334</v>
          </cell>
          <cell r="B14">
            <v>93.01546</v>
          </cell>
          <cell r="C14">
            <v>145.67746</v>
          </cell>
          <cell r="D14">
            <v>57.15208</v>
          </cell>
          <cell r="E14">
            <v>89.56738</v>
          </cell>
          <cell r="F14">
            <v>49.70959</v>
          </cell>
          <cell r="G14">
            <v>89.94353</v>
          </cell>
        </row>
        <row r="15">
          <cell r="A15">
            <v>0.260416666666667</v>
          </cell>
          <cell r="B15">
            <v>93.72531</v>
          </cell>
          <cell r="C15">
            <v>147.46951</v>
          </cell>
          <cell r="D15">
            <v>57.82205</v>
          </cell>
          <cell r="E15">
            <v>91.45334</v>
          </cell>
          <cell r="F15">
            <v>48.22039</v>
          </cell>
          <cell r="G15">
            <v>92.84394</v>
          </cell>
        </row>
        <row r="16">
          <cell r="A16">
            <v>0.28125</v>
          </cell>
          <cell r="B16">
            <v>92.67412</v>
          </cell>
          <cell r="C16">
            <v>152.14908</v>
          </cell>
          <cell r="D16">
            <v>57.45732</v>
          </cell>
          <cell r="E16">
            <v>94.12992</v>
          </cell>
          <cell r="F16">
            <v>48.62609</v>
          </cell>
          <cell r="G16">
            <v>96.32761</v>
          </cell>
        </row>
        <row r="17">
          <cell r="A17">
            <v>0.302083333333334</v>
          </cell>
          <cell r="B17">
            <v>93.88202</v>
          </cell>
          <cell r="C17">
            <v>156.9854</v>
          </cell>
          <cell r="D17">
            <v>58.87331</v>
          </cell>
          <cell r="E17">
            <v>96.77383</v>
          </cell>
          <cell r="F17">
            <v>49.13567</v>
          </cell>
          <cell r="G17">
            <v>98.31802</v>
          </cell>
        </row>
        <row r="18">
          <cell r="A18">
            <v>0.322916666666667</v>
          </cell>
          <cell r="B18">
            <v>95.97707</v>
          </cell>
          <cell r="C18">
            <v>160.3018</v>
          </cell>
          <cell r="D18">
            <v>59.85188</v>
          </cell>
          <cell r="E18">
            <v>99.70045</v>
          </cell>
          <cell r="F18">
            <v>52.05506</v>
          </cell>
          <cell r="G18">
            <v>100.24609</v>
          </cell>
        </row>
        <row r="19">
          <cell r="A19">
            <v>0.34375</v>
          </cell>
          <cell r="B19">
            <v>99.27287</v>
          </cell>
          <cell r="C19">
            <v>162.49155</v>
          </cell>
          <cell r="D19">
            <v>62.95363</v>
          </cell>
          <cell r="E19">
            <v>100.61301</v>
          </cell>
          <cell r="F19">
            <v>55.76693</v>
          </cell>
          <cell r="G19">
            <v>100.73861</v>
          </cell>
        </row>
        <row r="20">
          <cell r="A20">
            <v>0.364583333333334</v>
          </cell>
          <cell r="B20">
            <v>103.27325</v>
          </cell>
          <cell r="C20">
            <v>161.80464</v>
          </cell>
          <cell r="D20">
            <v>65.92744</v>
          </cell>
          <cell r="E20">
            <v>100.36394</v>
          </cell>
          <cell r="F20">
            <v>58.11219</v>
          </cell>
          <cell r="G20">
            <v>101.86063</v>
          </cell>
        </row>
        <row r="21">
          <cell r="A21">
            <v>0.385416666666667</v>
          </cell>
          <cell r="B21">
            <v>105.93305</v>
          </cell>
          <cell r="C21">
            <v>161.2879</v>
          </cell>
          <cell r="D21">
            <v>67.38509</v>
          </cell>
          <cell r="E21">
            <v>99.88768</v>
          </cell>
          <cell r="F21">
            <v>59.96865</v>
          </cell>
          <cell r="G21">
            <v>101.80724</v>
          </cell>
        </row>
        <row r="22">
          <cell r="A22">
            <v>0.40625</v>
          </cell>
          <cell r="B22">
            <v>108.40108</v>
          </cell>
          <cell r="C22">
            <v>161.8194</v>
          </cell>
          <cell r="D22">
            <v>68.79464</v>
          </cell>
          <cell r="E22">
            <v>99.99772</v>
          </cell>
          <cell r="F22">
            <v>61.12626</v>
          </cell>
          <cell r="G22">
            <v>102.62933</v>
          </cell>
        </row>
        <row r="23">
          <cell r="A23">
            <v>0.427083333333334</v>
          </cell>
          <cell r="B23">
            <v>109.99708</v>
          </cell>
          <cell r="C23">
            <v>161.20697</v>
          </cell>
          <cell r="D23">
            <v>69.63159</v>
          </cell>
          <cell r="E23">
            <v>100.38724</v>
          </cell>
          <cell r="F23">
            <v>62.08331</v>
          </cell>
          <cell r="G23">
            <v>104.12197</v>
          </cell>
        </row>
        <row r="24">
          <cell r="A24">
            <v>0.447916666666667</v>
          </cell>
          <cell r="B24">
            <v>111.38905</v>
          </cell>
          <cell r="C24">
            <v>161.05341</v>
          </cell>
          <cell r="D24">
            <v>70.24589</v>
          </cell>
          <cell r="E24">
            <v>101.44202</v>
          </cell>
          <cell r="F24">
            <v>62.3572</v>
          </cell>
          <cell r="G24">
            <v>103.09933</v>
          </cell>
        </row>
        <row r="25">
          <cell r="A25">
            <v>0.46875</v>
          </cell>
          <cell r="B25">
            <v>112.35119</v>
          </cell>
          <cell r="C25">
            <v>161.47946</v>
          </cell>
          <cell r="D25">
            <v>70.79649</v>
          </cell>
          <cell r="E25">
            <v>101.94415</v>
          </cell>
          <cell r="F25">
            <v>63.06901</v>
          </cell>
          <cell r="G25">
            <v>103.05158</v>
          </cell>
        </row>
        <row r="26">
          <cell r="A26">
            <v>0.489583333333334</v>
          </cell>
          <cell r="B26">
            <v>109.37977</v>
          </cell>
          <cell r="C26">
            <v>159.8663</v>
          </cell>
          <cell r="D26">
            <v>70.32249</v>
          </cell>
          <cell r="E26">
            <v>101.55986</v>
          </cell>
          <cell r="F26">
            <v>63.26961</v>
          </cell>
          <cell r="G26">
            <v>104.77486</v>
          </cell>
        </row>
        <row r="27">
          <cell r="A27">
            <v>0.510416666666667</v>
          </cell>
          <cell r="B27">
            <v>109.26205</v>
          </cell>
          <cell r="C27">
            <v>158.66541</v>
          </cell>
          <cell r="D27">
            <v>70.56269</v>
          </cell>
          <cell r="E27">
            <v>101.42278</v>
          </cell>
          <cell r="F27">
            <v>63.31333</v>
          </cell>
          <cell r="G27">
            <v>104.54229</v>
          </cell>
        </row>
        <row r="28">
          <cell r="A28">
            <v>0.53125</v>
          </cell>
          <cell r="B28">
            <v>107.44438</v>
          </cell>
          <cell r="C28">
            <v>160.71007</v>
          </cell>
          <cell r="D28">
            <v>69.23653</v>
          </cell>
          <cell r="E28">
            <v>101.91349</v>
          </cell>
          <cell r="F28">
            <v>62.68846</v>
          </cell>
          <cell r="G28">
            <v>103.50571</v>
          </cell>
        </row>
        <row r="29">
          <cell r="A29">
            <v>0.552083333333334</v>
          </cell>
          <cell r="B29">
            <v>103.47846</v>
          </cell>
          <cell r="C29">
            <v>160.84349</v>
          </cell>
          <cell r="D29">
            <v>66.62543</v>
          </cell>
          <cell r="E29">
            <v>102.3181</v>
          </cell>
          <cell r="F29">
            <v>61.95406</v>
          </cell>
          <cell r="G29">
            <v>104.65854</v>
          </cell>
        </row>
        <row r="30">
          <cell r="A30">
            <v>0.572916666666667</v>
          </cell>
          <cell r="B30">
            <v>101.1036</v>
          </cell>
          <cell r="C30">
            <v>158.72256</v>
          </cell>
          <cell r="D30">
            <v>63.67808</v>
          </cell>
          <cell r="E30">
            <v>101.44105</v>
          </cell>
          <cell r="F30">
            <v>61.46866</v>
          </cell>
          <cell r="G30">
            <v>101.99777</v>
          </cell>
        </row>
        <row r="31">
          <cell r="A31">
            <v>0.59375</v>
          </cell>
          <cell r="B31">
            <v>98.77689</v>
          </cell>
          <cell r="C31">
            <v>157.53986</v>
          </cell>
          <cell r="D31">
            <v>60.32117</v>
          </cell>
          <cell r="E31">
            <v>100.43164</v>
          </cell>
          <cell r="F31">
            <v>60.64347</v>
          </cell>
          <cell r="G31">
            <v>101.28681</v>
          </cell>
        </row>
        <row r="32">
          <cell r="A32">
            <v>0.614583333333334</v>
          </cell>
          <cell r="B32">
            <v>97.92073</v>
          </cell>
          <cell r="C32">
            <v>156.1012</v>
          </cell>
          <cell r="D32">
            <v>58.91492</v>
          </cell>
          <cell r="E32">
            <v>99.04392</v>
          </cell>
          <cell r="F32">
            <v>60.04459</v>
          </cell>
          <cell r="G32">
            <v>101.41658</v>
          </cell>
        </row>
        <row r="33">
          <cell r="A33">
            <v>0.635416666666667</v>
          </cell>
          <cell r="B33">
            <v>97.33794</v>
          </cell>
          <cell r="C33">
            <v>154.20169</v>
          </cell>
          <cell r="D33">
            <v>57.79049</v>
          </cell>
          <cell r="E33">
            <v>97.63902</v>
          </cell>
          <cell r="F33">
            <v>60.13078</v>
          </cell>
          <cell r="G33">
            <v>100.45084</v>
          </cell>
        </row>
        <row r="34">
          <cell r="A34">
            <v>0.65625</v>
          </cell>
          <cell r="B34">
            <v>97.32693</v>
          </cell>
          <cell r="C34">
            <v>155.34123</v>
          </cell>
          <cell r="D34">
            <v>57.92083</v>
          </cell>
          <cell r="E34">
            <v>97.84452</v>
          </cell>
          <cell r="F34">
            <v>60.39133</v>
          </cell>
          <cell r="G34">
            <v>101.63097</v>
          </cell>
        </row>
        <row r="35">
          <cell r="A35">
            <v>0.677083333333334</v>
          </cell>
          <cell r="B35">
            <v>97.92027</v>
          </cell>
          <cell r="C35">
            <v>156.14769</v>
          </cell>
          <cell r="D35">
            <v>59.08134</v>
          </cell>
          <cell r="E35">
            <v>98.12255</v>
          </cell>
          <cell r="F35">
            <v>60.97588</v>
          </cell>
          <cell r="G35">
            <v>102.36434</v>
          </cell>
        </row>
        <row r="36">
          <cell r="A36">
            <v>0.697916666666667</v>
          </cell>
          <cell r="B36">
            <v>98.52105</v>
          </cell>
          <cell r="C36">
            <v>156.27293</v>
          </cell>
          <cell r="D36">
            <v>60.0752</v>
          </cell>
          <cell r="E36">
            <v>98.20229</v>
          </cell>
          <cell r="F36">
            <v>61.63711</v>
          </cell>
          <cell r="G36">
            <v>102.06109</v>
          </cell>
        </row>
        <row r="37">
          <cell r="A37">
            <v>0.71875</v>
          </cell>
          <cell r="B37">
            <v>99.66708</v>
          </cell>
          <cell r="C37">
            <v>157.65817</v>
          </cell>
          <cell r="D37">
            <v>61.31065</v>
          </cell>
          <cell r="E37">
            <v>98.68256</v>
          </cell>
          <cell r="F37">
            <v>61.78354</v>
          </cell>
          <cell r="G37">
            <v>101.53109</v>
          </cell>
        </row>
        <row r="38">
          <cell r="A38">
            <v>0.739583333333334</v>
          </cell>
          <cell r="B38">
            <v>101.56159</v>
          </cell>
          <cell r="C38">
            <v>158.07198</v>
          </cell>
          <cell r="D38">
            <v>63.38606</v>
          </cell>
          <cell r="E38">
            <v>98.04551</v>
          </cell>
          <cell r="F38">
            <v>61.64334</v>
          </cell>
          <cell r="G38">
            <v>101.43185</v>
          </cell>
        </row>
        <row r="39">
          <cell r="A39">
            <v>0.760416666666667</v>
          </cell>
          <cell r="B39">
            <v>102.3106</v>
          </cell>
          <cell r="C39">
            <v>159.13805</v>
          </cell>
          <cell r="D39">
            <v>64.3131</v>
          </cell>
          <cell r="E39">
            <v>98.9202</v>
          </cell>
          <cell r="F39">
            <v>61.75545</v>
          </cell>
          <cell r="G39">
            <v>101.39569</v>
          </cell>
        </row>
        <row r="40">
          <cell r="A40">
            <v>0.78125</v>
          </cell>
          <cell r="B40">
            <v>103.48743</v>
          </cell>
          <cell r="C40">
            <v>159.41722</v>
          </cell>
          <cell r="D40">
            <v>65.00744</v>
          </cell>
          <cell r="E40">
            <v>98.72619</v>
          </cell>
          <cell r="F40">
            <v>61.09697</v>
          </cell>
          <cell r="G40">
            <v>101.65579</v>
          </cell>
        </row>
        <row r="41">
          <cell r="A41">
            <v>0.802083333333334</v>
          </cell>
          <cell r="B41">
            <v>103.19329</v>
          </cell>
          <cell r="C41">
            <v>159.20216</v>
          </cell>
          <cell r="D41">
            <v>65.77541</v>
          </cell>
          <cell r="E41">
            <v>98.16108</v>
          </cell>
          <cell r="F41">
            <v>60.95775</v>
          </cell>
          <cell r="G41">
            <v>100.91768</v>
          </cell>
        </row>
        <row r="42">
          <cell r="A42">
            <v>0.822916666666667</v>
          </cell>
          <cell r="B42">
            <v>102.48039</v>
          </cell>
          <cell r="C42">
            <v>157.65721</v>
          </cell>
          <cell r="D42">
            <v>65.43465</v>
          </cell>
          <cell r="E42">
            <v>98.60005</v>
          </cell>
          <cell r="F42">
            <v>61.40611</v>
          </cell>
          <cell r="G42">
            <v>99.61734</v>
          </cell>
        </row>
        <row r="43">
          <cell r="A43">
            <v>0.84375</v>
          </cell>
          <cell r="B43">
            <v>101.20744</v>
          </cell>
          <cell r="C43">
            <v>155.26482</v>
          </cell>
          <cell r="D43">
            <v>64.24287</v>
          </cell>
          <cell r="E43">
            <v>97.89655</v>
          </cell>
          <cell r="F43">
            <v>61.09721</v>
          </cell>
          <cell r="G43">
            <v>97.66006</v>
          </cell>
        </row>
        <row r="44">
          <cell r="A44">
            <v>0.864583333333334</v>
          </cell>
          <cell r="B44">
            <v>100.26389</v>
          </cell>
          <cell r="C44">
            <v>152.87332</v>
          </cell>
          <cell r="D44">
            <v>63.65728</v>
          </cell>
          <cell r="E44">
            <v>97.51705</v>
          </cell>
          <cell r="F44">
            <v>60.65985</v>
          </cell>
          <cell r="G44">
            <v>95.62119</v>
          </cell>
        </row>
        <row r="45">
          <cell r="A45">
            <v>0.885416666666667</v>
          </cell>
          <cell r="B45">
            <v>101.54208</v>
          </cell>
          <cell r="C45">
            <v>148.15181</v>
          </cell>
          <cell r="D45">
            <v>63.17716</v>
          </cell>
          <cell r="E45">
            <v>95.84357</v>
          </cell>
          <cell r="F45">
            <v>60.16774</v>
          </cell>
          <cell r="G45">
            <v>94.62175</v>
          </cell>
        </row>
        <row r="46">
          <cell r="A46">
            <v>0.90625</v>
          </cell>
          <cell r="B46">
            <v>100.05431</v>
          </cell>
          <cell r="C46">
            <v>147.52422</v>
          </cell>
          <cell r="D46">
            <v>62.55275</v>
          </cell>
          <cell r="E46">
            <v>94.11769</v>
          </cell>
          <cell r="F46">
            <v>58.35518</v>
          </cell>
          <cell r="G46">
            <v>95.7514</v>
          </cell>
        </row>
        <row r="47">
          <cell r="A47">
            <v>0.927083333333334</v>
          </cell>
          <cell r="B47">
            <v>98.51434</v>
          </cell>
          <cell r="C47">
            <v>147.52971</v>
          </cell>
          <cell r="D47">
            <v>59.92643</v>
          </cell>
          <cell r="E47">
            <v>93.29444</v>
          </cell>
          <cell r="F47">
            <v>56.70388</v>
          </cell>
          <cell r="G47">
            <v>95.68204</v>
          </cell>
        </row>
        <row r="48">
          <cell r="A48">
            <v>0.947916666666667</v>
          </cell>
          <cell r="B48">
            <v>95.25255</v>
          </cell>
          <cell r="C48">
            <v>148.25153</v>
          </cell>
          <cell r="D48">
            <v>56.59377</v>
          </cell>
          <cell r="E48">
            <v>92.86275</v>
          </cell>
          <cell r="F48">
            <v>54.79527</v>
          </cell>
          <cell r="G48">
            <v>95.36573</v>
          </cell>
        </row>
        <row r="49">
          <cell r="A49">
            <v>0.96875</v>
          </cell>
          <cell r="B49">
            <v>92.52029</v>
          </cell>
          <cell r="C49">
            <v>146.51933</v>
          </cell>
          <cell r="D49">
            <v>54.02819</v>
          </cell>
          <cell r="E49">
            <v>91.62775</v>
          </cell>
          <cell r="F49">
            <v>52.54821</v>
          </cell>
          <cell r="G49">
            <v>94.78965</v>
          </cell>
        </row>
        <row r="50">
          <cell r="A50">
            <v>0.989583333333334</v>
          </cell>
          <cell r="B50">
            <v>91.49686</v>
          </cell>
          <cell r="C50">
            <v>143.23541</v>
          </cell>
          <cell r="D50">
            <v>52.09111</v>
          </cell>
          <cell r="E50">
            <v>89.7008</v>
          </cell>
          <cell r="F50">
            <v>53.05009</v>
          </cell>
          <cell r="G50">
            <v>91.21004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7">
      <selection activeCell="K39" sqref="K39"/>
    </sheetView>
  </sheetViews>
  <sheetFormatPr defaultColWidth="9.00390625" defaultRowHeight="15.75"/>
  <sheetData>
    <row r="1" spans="1:9" ht="15.75">
      <c r="A1" s="2" t="s">
        <v>1</v>
      </c>
      <c r="B1" s="2"/>
      <c r="C1" s="2"/>
      <c r="D1" s="2"/>
      <c r="E1" s="4" t="s">
        <v>2</v>
      </c>
      <c r="F1" s="4"/>
      <c r="G1" s="4"/>
      <c r="H1" s="4"/>
      <c r="I1" s="4"/>
    </row>
    <row r="2" spans="1:9" ht="15.75">
      <c r="A2" s="2"/>
      <c r="B2" s="2"/>
      <c r="C2" s="2"/>
      <c r="D2" s="2"/>
      <c r="E2" s="4" t="s">
        <v>3</v>
      </c>
      <c r="F2" s="4"/>
      <c r="G2" s="4"/>
      <c r="H2" s="4"/>
      <c r="I2" s="4"/>
    </row>
    <row r="3" spans="1:6" ht="15.75">
      <c r="A3" s="4" t="s">
        <v>4</v>
      </c>
      <c r="B3" s="4"/>
      <c r="C3" s="4"/>
      <c r="D3" s="4"/>
      <c r="E3" s="4"/>
      <c r="F3" s="4"/>
    </row>
    <row r="5" spans="1:6" ht="15.75">
      <c r="A5" t="s">
        <v>5</v>
      </c>
      <c r="E5" t="s">
        <v>6</v>
      </c>
      <c r="F5" s="5" t="s">
        <v>7</v>
      </c>
    </row>
    <row r="6" spans="1:6" ht="15.75">
      <c r="A6" t="s">
        <v>8</v>
      </c>
      <c r="B6" s="5">
        <v>68</v>
      </c>
      <c r="E6" t="s">
        <v>9</v>
      </c>
      <c r="F6" t="s">
        <v>10</v>
      </c>
    </row>
    <row r="7" spans="1:7" ht="15.75">
      <c r="A7" s="3" t="s">
        <v>11</v>
      </c>
      <c r="B7" s="3"/>
      <c r="C7" s="39">
        <v>41312.875</v>
      </c>
      <c r="D7" s="31"/>
      <c r="E7" t="s">
        <v>12</v>
      </c>
      <c r="F7" s="39">
        <v>41318.354166666664</v>
      </c>
      <c r="G7" s="31"/>
    </row>
    <row r="8" spans="1:2" ht="15.75">
      <c r="A8" s="3" t="s">
        <v>13</v>
      </c>
      <c r="B8" s="3"/>
    </row>
    <row r="12" spans="1:8" ht="16.5" thickBot="1">
      <c r="A12" s="7" t="s">
        <v>14</v>
      </c>
      <c r="B12" s="8"/>
      <c r="C12" s="8"/>
      <c r="D12" s="8"/>
      <c r="E12" s="9"/>
      <c r="F12" s="9"/>
      <c r="G12" s="9"/>
      <c r="H12" s="9"/>
    </row>
    <row r="13" spans="3:8" ht="15.75">
      <c r="C13" s="13" t="s">
        <v>22</v>
      </c>
      <c r="D13" s="13"/>
      <c r="E13" s="13" t="s">
        <v>23</v>
      </c>
      <c r="F13" s="13"/>
      <c r="G13" s="13" t="s">
        <v>24</v>
      </c>
      <c r="H13" s="12"/>
    </row>
    <row r="14" spans="3:8" ht="9" customHeight="1">
      <c r="C14" s="14" t="s">
        <v>25</v>
      </c>
      <c r="D14" s="14" t="s">
        <v>26</v>
      </c>
      <c r="E14" s="14" t="s">
        <v>25</v>
      </c>
      <c r="F14" s="14" t="s">
        <v>26</v>
      </c>
      <c r="G14" s="14" t="s">
        <v>25</v>
      </c>
      <c r="H14" s="14" t="s">
        <v>26</v>
      </c>
    </row>
    <row r="15" spans="3:8" ht="9" customHeight="1">
      <c r="C15" s="14" t="s">
        <v>27</v>
      </c>
      <c r="D15" s="14" t="s">
        <v>28</v>
      </c>
      <c r="E15" s="14" t="s">
        <v>27</v>
      </c>
      <c r="F15" s="14" t="s">
        <v>28</v>
      </c>
      <c r="G15" s="14" t="s">
        <v>27</v>
      </c>
      <c r="H15" s="14" t="s">
        <v>28</v>
      </c>
    </row>
    <row r="16" spans="3:8" ht="9" customHeight="1">
      <c r="C16" s="14"/>
      <c r="D16" s="14" t="s">
        <v>29</v>
      </c>
      <c r="E16" s="14"/>
      <c r="F16" s="14" t="s">
        <v>29</v>
      </c>
      <c r="G16" s="14"/>
      <c r="H16" s="14" t="s">
        <v>29</v>
      </c>
    </row>
    <row r="17" spans="1:8" ht="9.75" customHeight="1">
      <c r="A17" s="10" t="s">
        <v>15</v>
      </c>
      <c r="B17" s="10"/>
      <c r="C17" s="40">
        <v>134.80406581455497</v>
      </c>
      <c r="D17" s="43" t="s">
        <v>135</v>
      </c>
      <c r="E17" s="40">
        <v>85.81691684758427</v>
      </c>
      <c r="F17" s="43" t="s">
        <v>136</v>
      </c>
      <c r="G17" s="49">
        <v>65.29897886521846</v>
      </c>
      <c r="H17" s="43" t="s">
        <v>137</v>
      </c>
    </row>
    <row r="18" spans="1:8" ht="9.75" customHeight="1">
      <c r="A18" s="10" t="s">
        <v>16</v>
      </c>
      <c r="B18" s="10"/>
      <c r="C18" s="17"/>
      <c r="D18" s="17"/>
      <c r="E18" s="17"/>
      <c r="F18" s="17"/>
      <c r="G18" s="50"/>
      <c r="H18" s="17"/>
    </row>
    <row r="19" spans="1:8" ht="9" customHeight="1">
      <c r="A19" s="11"/>
      <c r="B19" s="11"/>
      <c r="D19" s="15" t="s">
        <v>30</v>
      </c>
      <c r="F19" s="15" t="s">
        <v>30</v>
      </c>
      <c r="H19" s="15" t="s">
        <v>30</v>
      </c>
    </row>
    <row r="20" spans="1:2" ht="4.5" customHeight="1">
      <c r="A20" s="11"/>
      <c r="B20" s="11"/>
    </row>
    <row r="21" spans="1:8" ht="9.75" customHeight="1">
      <c r="A21" s="10" t="s">
        <v>17</v>
      </c>
      <c r="B21" s="10"/>
      <c r="C21" s="51">
        <f>2*SQRT(204.238616991685+229.284617865937)</f>
        <v>41.642441564232136</v>
      </c>
      <c r="D21" s="43" t="s">
        <v>138</v>
      </c>
      <c r="E21" s="41">
        <f>2*SQRT(92.4527165731572+91.3872448897789)</f>
        <v>27.117519168459058</v>
      </c>
      <c r="F21" s="43" t="s">
        <v>139</v>
      </c>
      <c r="G21" s="41">
        <f>2*SQRT(9.84309489851437+20.4329865463079)</f>
        <v>11.004741059165775</v>
      </c>
      <c r="H21" s="43" t="s">
        <v>140</v>
      </c>
    </row>
    <row r="22" spans="1:8" ht="9.75" customHeight="1">
      <c r="A22" s="10" t="s">
        <v>18</v>
      </c>
      <c r="B22" s="10"/>
      <c r="C22" s="48"/>
      <c r="D22" s="17"/>
      <c r="E22" s="17"/>
      <c r="F22" s="17"/>
      <c r="G22" s="17"/>
      <c r="H22" s="17"/>
    </row>
    <row r="23" spans="1:8" ht="9" customHeight="1">
      <c r="A23" s="11"/>
      <c r="B23" s="11"/>
      <c r="D23" s="15" t="s">
        <v>30</v>
      </c>
      <c r="F23" s="15" t="s">
        <v>30</v>
      </c>
      <c r="H23" s="15" t="s">
        <v>30</v>
      </c>
    </row>
    <row r="24" spans="1:2" ht="4.5" customHeight="1">
      <c r="A24" s="11"/>
      <c r="B24" s="11"/>
    </row>
    <row r="25" spans="1:8" ht="9.75" customHeight="1">
      <c r="A25" s="10" t="s">
        <v>19</v>
      </c>
      <c r="B25" s="10"/>
      <c r="C25" s="42">
        <v>0.629599987898899</v>
      </c>
      <c r="D25" s="43" t="s">
        <v>141</v>
      </c>
      <c r="E25" s="42">
        <v>0.6245387806811982</v>
      </c>
      <c r="F25" s="43" t="s">
        <v>142</v>
      </c>
      <c r="G25" s="42">
        <v>0.6534356855261425</v>
      </c>
      <c r="H25" s="43" t="s">
        <v>143</v>
      </c>
    </row>
    <row r="26" spans="1:8" ht="9.75" customHeight="1">
      <c r="A26" s="10" t="s">
        <v>20</v>
      </c>
      <c r="B26" s="10"/>
      <c r="C26" s="17"/>
      <c r="D26" s="17"/>
      <c r="E26" s="17"/>
      <c r="F26" s="17"/>
      <c r="G26" s="17"/>
      <c r="H26" s="17"/>
    </row>
    <row r="27" spans="1:8" ht="9.75" customHeight="1">
      <c r="A27" s="10" t="s">
        <v>21</v>
      </c>
      <c r="B27" s="10"/>
      <c r="D27" s="15" t="s">
        <v>30</v>
      </c>
      <c r="F27" s="15" t="s">
        <v>30</v>
      </c>
      <c r="H27" s="15" t="s">
        <v>30</v>
      </c>
    </row>
    <row r="28" spans="1:8" ht="4.5" customHeight="1" thickBot="1">
      <c r="A28" s="9"/>
      <c r="B28" s="9"/>
      <c r="C28" s="9"/>
      <c r="D28" s="9"/>
      <c r="E28" s="9"/>
      <c r="F28" s="9"/>
      <c r="G28" s="9"/>
      <c r="H28" s="9"/>
    </row>
    <row r="29" spans="3:8" ht="15.75">
      <c r="C29" s="13" t="s">
        <v>39</v>
      </c>
      <c r="D29" s="13"/>
      <c r="E29" s="13" t="s">
        <v>39</v>
      </c>
      <c r="F29" s="13"/>
      <c r="G29" s="13" t="s">
        <v>39</v>
      </c>
      <c r="H29" s="12"/>
    </row>
    <row r="30" spans="1:8" ht="9.75" customHeight="1">
      <c r="A30" s="10" t="s">
        <v>31</v>
      </c>
      <c r="B30" s="10"/>
      <c r="C30" s="44">
        <v>0.11281835920056171</v>
      </c>
      <c r="D30" s="1"/>
      <c r="E30" s="44">
        <v>0.17267295492297408</v>
      </c>
      <c r="F30" s="1"/>
      <c r="G30" s="44">
        <v>0</v>
      </c>
      <c r="H30" s="1"/>
    </row>
    <row r="31" spans="1:7" ht="9.75" customHeight="1">
      <c r="A31" s="10" t="s">
        <v>32</v>
      </c>
      <c r="B31" s="10"/>
      <c r="C31" s="16"/>
      <c r="E31" s="16"/>
      <c r="G31" s="16"/>
    </row>
    <row r="32" spans="1:2" ht="9" customHeight="1">
      <c r="A32" s="11"/>
      <c r="B32" s="11"/>
    </row>
    <row r="33" spans="1:2" ht="4.5" customHeight="1">
      <c r="A33" s="11"/>
      <c r="B33" s="11"/>
    </row>
    <row r="34" spans="1:8" ht="9.75" customHeight="1">
      <c r="A34" s="10" t="s">
        <v>33</v>
      </c>
      <c r="B34" s="10"/>
      <c r="C34" s="45">
        <v>0.7348967545820084</v>
      </c>
      <c r="D34" s="1"/>
      <c r="E34" s="45">
        <v>0.7264322840763359</v>
      </c>
      <c r="F34" s="1"/>
      <c r="G34" s="45">
        <v>0</v>
      </c>
      <c r="H34" s="1"/>
    </row>
    <row r="35" spans="1:7" ht="9.75" customHeight="1">
      <c r="A35" s="10" t="s">
        <v>34</v>
      </c>
      <c r="B35" s="10"/>
      <c r="C35" s="16"/>
      <c r="E35" s="16"/>
      <c r="G35" s="16"/>
    </row>
    <row r="36" spans="1:7" ht="9" customHeight="1">
      <c r="A36" s="11"/>
      <c r="B36" s="11"/>
      <c r="C36" s="15" t="s">
        <v>40</v>
      </c>
      <c r="E36" s="15" t="s">
        <v>40</v>
      </c>
      <c r="G36" s="15" t="s">
        <v>40</v>
      </c>
    </row>
    <row r="37" spans="1:2" ht="4.5" customHeight="1">
      <c r="A37" s="11"/>
      <c r="B37" s="11"/>
    </row>
    <row r="38" spans="1:8" ht="9.75" customHeight="1">
      <c r="A38" s="10" t="s">
        <v>35</v>
      </c>
      <c r="B38" s="10"/>
      <c r="C38" s="46">
        <v>13.722468018043969</v>
      </c>
      <c r="D38" s="1"/>
      <c r="E38" s="46">
        <v>20.65846918630967</v>
      </c>
      <c r="F38" s="1"/>
      <c r="G38" s="46">
        <v>0</v>
      </c>
      <c r="H38" s="1"/>
    </row>
    <row r="39" spans="1:7" ht="9.75" customHeight="1">
      <c r="A39" s="10" t="s">
        <v>36</v>
      </c>
      <c r="B39" s="10"/>
      <c r="C39" s="16"/>
      <c r="E39" s="16"/>
      <c r="G39" s="16"/>
    </row>
    <row r="40" spans="1:7" ht="9" customHeight="1">
      <c r="A40" s="10" t="s">
        <v>37</v>
      </c>
      <c r="B40" s="10"/>
      <c r="C40" s="15" t="s">
        <v>41</v>
      </c>
      <c r="E40" s="15" t="s">
        <v>41</v>
      </c>
      <c r="G40" s="15" t="s">
        <v>41</v>
      </c>
    </row>
    <row r="41" spans="1:2" ht="4.5" customHeight="1">
      <c r="A41" s="11"/>
      <c r="B41" s="11"/>
    </row>
    <row r="42" spans="1:8" ht="9.75" customHeight="1">
      <c r="A42" s="10" t="s">
        <v>38</v>
      </c>
      <c r="B42" s="10"/>
      <c r="C42" s="46">
        <v>50.121314435905596</v>
      </c>
      <c r="D42" s="1"/>
      <c r="E42" s="46">
        <v>75.45505870299607</v>
      </c>
      <c r="F42" s="1"/>
      <c r="G42" s="46">
        <v>0</v>
      </c>
      <c r="H42" s="1"/>
    </row>
    <row r="43" spans="1:7" ht="9.75" customHeight="1">
      <c r="A43" s="10" t="s">
        <v>34</v>
      </c>
      <c r="B43" s="10"/>
      <c r="C43" s="16"/>
      <c r="E43" s="16"/>
      <c r="G43" s="16"/>
    </row>
    <row r="44" spans="3:7" ht="9" customHeight="1">
      <c r="C44" s="18" t="s">
        <v>42</v>
      </c>
      <c r="E44" s="18" t="s">
        <v>42</v>
      </c>
      <c r="G44" s="18" t="s">
        <v>42</v>
      </c>
    </row>
    <row r="45" ht="4.5" customHeight="1"/>
    <row r="47" spans="1:8" ht="16.5" thickBot="1">
      <c r="A47" s="19" t="s">
        <v>43</v>
      </c>
      <c r="B47" s="9"/>
      <c r="C47" s="9"/>
      <c r="D47" s="9"/>
      <c r="E47" s="9"/>
      <c r="F47" s="9"/>
      <c r="G47" s="9"/>
      <c r="H47" s="9"/>
    </row>
    <row r="48" spans="1:5" ht="15.75">
      <c r="A48" s="6" t="s">
        <v>44</v>
      </c>
      <c r="E48" s="6" t="s">
        <v>45</v>
      </c>
    </row>
    <row r="49" spans="1:5" ht="15.75">
      <c r="A49" t="s">
        <v>46</v>
      </c>
      <c r="E49" t="s">
        <v>50</v>
      </c>
    </row>
    <row r="50" spans="1:5" ht="15.75">
      <c r="A50" t="s">
        <v>47</v>
      </c>
      <c r="B50" t="s">
        <v>48</v>
      </c>
      <c r="C50" t="s">
        <v>49</v>
      </c>
      <c r="E50" t="s">
        <v>51</v>
      </c>
    </row>
    <row r="51" ht="15.75">
      <c r="E51" t="s">
        <v>52</v>
      </c>
    </row>
    <row r="52" spans="1:8" ht="16.5" thickBot="1">
      <c r="A52" s="9"/>
      <c r="B52" s="9"/>
      <c r="C52" s="9" t="s">
        <v>150</v>
      </c>
      <c r="D52" s="9"/>
      <c r="E52" s="9"/>
      <c r="F52" s="9"/>
      <c r="G52" s="9"/>
      <c r="H52" s="9"/>
    </row>
    <row r="54" ht="15.75">
      <c r="A54" t="s">
        <v>53</v>
      </c>
    </row>
    <row r="56" ht="15.75">
      <c r="A56" s="20" t="s">
        <v>54</v>
      </c>
    </row>
    <row r="57" ht="15.75">
      <c r="A57" s="20" t="s">
        <v>55</v>
      </c>
    </row>
    <row r="59" ht="15.75">
      <c r="A59" s="20" t="s">
        <v>56</v>
      </c>
    </row>
    <row r="60" ht="15.75">
      <c r="A60" s="20" t="s">
        <v>57</v>
      </c>
    </row>
    <row r="61" ht="15.75">
      <c r="A61" s="20" t="s">
        <v>58</v>
      </c>
    </row>
    <row r="62" ht="15.75">
      <c r="A62" s="20" t="s">
        <v>59</v>
      </c>
    </row>
  </sheetData>
  <sheetProtection/>
  <mergeCells count="61">
    <mergeCell ref="C38:C39"/>
    <mergeCell ref="E38:E39"/>
    <mergeCell ref="G38:G39"/>
    <mergeCell ref="C42:C43"/>
    <mergeCell ref="E42:E43"/>
    <mergeCell ref="G42:G43"/>
    <mergeCell ref="A43:B43"/>
    <mergeCell ref="C29:D29"/>
    <mergeCell ref="E29:F29"/>
    <mergeCell ref="G29:H29"/>
    <mergeCell ref="C30:C31"/>
    <mergeCell ref="E30:E31"/>
    <mergeCell ref="G30:G31"/>
    <mergeCell ref="C34:C35"/>
    <mergeCell ref="E34:E35"/>
    <mergeCell ref="G34:G35"/>
    <mergeCell ref="A34:B34"/>
    <mergeCell ref="A35:B35"/>
    <mergeCell ref="A38:B38"/>
    <mergeCell ref="A39:B39"/>
    <mergeCell ref="A40:B40"/>
    <mergeCell ref="A42:B42"/>
    <mergeCell ref="E25:E26"/>
    <mergeCell ref="F25:F26"/>
    <mergeCell ref="G25:G26"/>
    <mergeCell ref="H25:H26"/>
    <mergeCell ref="A30:B30"/>
    <mergeCell ref="A31:B31"/>
    <mergeCell ref="H17:H18"/>
    <mergeCell ref="C21:C22"/>
    <mergeCell ref="D21:D22"/>
    <mergeCell ref="E21:E22"/>
    <mergeCell ref="F21:F22"/>
    <mergeCell ref="G21:G22"/>
    <mergeCell ref="H21:H22"/>
    <mergeCell ref="A26:B26"/>
    <mergeCell ref="A27:B27"/>
    <mergeCell ref="C13:D13"/>
    <mergeCell ref="E13:F13"/>
    <mergeCell ref="G13:H13"/>
    <mergeCell ref="C17:C18"/>
    <mergeCell ref="D17:D18"/>
    <mergeCell ref="E17:E18"/>
    <mergeCell ref="F17:F18"/>
    <mergeCell ref="G17:G18"/>
    <mergeCell ref="A12:D12"/>
    <mergeCell ref="A17:B17"/>
    <mergeCell ref="A18:B18"/>
    <mergeCell ref="A21:B21"/>
    <mergeCell ref="A22:B22"/>
    <mergeCell ref="A25:B25"/>
    <mergeCell ref="C25:C26"/>
    <mergeCell ref="D25:D26"/>
    <mergeCell ref="A1:D2"/>
    <mergeCell ref="E1:I1"/>
    <mergeCell ref="E2:I2"/>
    <mergeCell ref="A3:F3"/>
    <mergeCell ref="A7:B7"/>
    <mergeCell ref="A8:B8"/>
    <mergeCell ref="C7:D7"/>
    <mergeCell ref="F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24"/>
    </sheetView>
  </sheetViews>
  <sheetFormatPr defaultColWidth="9.00390625" defaultRowHeight="15.75"/>
  <sheetData>
    <row r="1" ht="15.75">
      <c r="A1" t="s">
        <v>96</v>
      </c>
    </row>
    <row r="2" ht="16.5" thickBot="1"/>
    <row r="3" spans="1:2" ht="15.75">
      <c r="A3" s="38" t="s">
        <v>97</v>
      </c>
      <c r="B3" s="38"/>
    </row>
    <row r="4" spans="1:2" ht="15.75">
      <c r="A4" s="35" t="s">
        <v>98</v>
      </c>
      <c r="B4" s="35">
        <v>0.6732646789376527</v>
      </c>
    </row>
    <row r="5" spans="1:2" ht="15.75">
      <c r="A5" s="35" t="s">
        <v>99</v>
      </c>
      <c r="B5" s="35">
        <v>0.4532853279050206</v>
      </c>
    </row>
    <row r="6" spans="1:2" ht="15.75">
      <c r="A6" s="35" t="s">
        <v>100</v>
      </c>
      <c r="B6" s="35">
        <v>0.44385921286890023</v>
      </c>
    </row>
    <row r="7" spans="1:2" ht="15.75">
      <c r="A7" s="35" t="s">
        <v>101</v>
      </c>
      <c r="B7" s="35">
        <v>11.603973134026527</v>
      </c>
    </row>
    <row r="8" spans="1:2" ht="16.5" thickBot="1">
      <c r="A8" s="36" t="s">
        <v>102</v>
      </c>
      <c r="B8" s="36">
        <v>237</v>
      </c>
    </row>
    <row r="10" ht="16.5" thickBot="1">
      <c r="A10" t="s">
        <v>103</v>
      </c>
    </row>
    <row r="11" spans="1:6" ht="15.75">
      <c r="A11" s="37"/>
      <c r="B11" s="37" t="s">
        <v>108</v>
      </c>
      <c r="C11" s="37" t="s">
        <v>109</v>
      </c>
      <c r="D11" s="37" t="s">
        <v>110</v>
      </c>
      <c r="E11" s="37" t="s">
        <v>111</v>
      </c>
      <c r="F11" s="37" t="s">
        <v>112</v>
      </c>
    </row>
    <row r="12" spans="1:6" ht="15.75">
      <c r="A12" s="35" t="s">
        <v>104</v>
      </c>
      <c r="B12" s="35">
        <v>4</v>
      </c>
      <c r="C12" s="35">
        <v>25900.750412841342</v>
      </c>
      <c r="D12" s="35">
        <v>6475.1876032103355</v>
      </c>
      <c r="E12" s="35">
        <v>48.088244856768355</v>
      </c>
      <c r="F12" s="35">
        <v>2.0382440800129206E-29</v>
      </c>
    </row>
    <row r="13" spans="1:6" ht="15.75">
      <c r="A13" s="35" t="s">
        <v>105</v>
      </c>
      <c r="B13" s="35">
        <v>232</v>
      </c>
      <c r="C13" s="35">
        <v>31239.308658888578</v>
      </c>
      <c r="D13" s="35">
        <v>134.6521924952094</v>
      </c>
      <c r="E13" s="35"/>
      <c r="F13" s="35"/>
    </row>
    <row r="14" spans="1:6" ht="16.5" thickBot="1">
      <c r="A14" s="36" t="s">
        <v>106</v>
      </c>
      <c r="B14" s="36">
        <v>236</v>
      </c>
      <c r="C14" s="36">
        <v>57140.05907172992</v>
      </c>
      <c r="D14" s="36"/>
      <c r="E14" s="36"/>
      <c r="F14" s="36"/>
    </row>
    <row r="15" ht="16.5" thickBot="1"/>
    <row r="16" spans="1:7" ht="15.75">
      <c r="A16" s="37"/>
      <c r="B16" s="37" t="s">
        <v>113</v>
      </c>
      <c r="C16" s="37" t="s">
        <v>101</v>
      </c>
      <c r="D16" s="37" t="s">
        <v>114</v>
      </c>
      <c r="E16" s="37" t="s">
        <v>115</v>
      </c>
      <c r="F16" s="37" t="s">
        <v>116</v>
      </c>
      <c r="G16" s="37" t="s">
        <v>117</v>
      </c>
    </row>
    <row r="17" spans="1:7" ht="15.75">
      <c r="A17" s="35" t="s">
        <v>107</v>
      </c>
      <c r="B17" s="35">
        <v>85.81691684758427</v>
      </c>
      <c r="C17" s="35">
        <v>0.7659966491268836</v>
      </c>
      <c r="D17" s="35">
        <v>112.03301861098497</v>
      </c>
      <c r="E17" s="35">
        <v>5.601547649067362E-204</v>
      </c>
      <c r="F17" s="35">
        <v>84.3077181264846</v>
      </c>
      <c r="G17" s="35">
        <v>87.32611556868393</v>
      </c>
    </row>
    <row r="18" spans="1:7" ht="15.75">
      <c r="A18" s="35" t="s">
        <v>118</v>
      </c>
      <c r="B18" s="35">
        <v>-9.615233568310089</v>
      </c>
      <c r="C18" s="35">
        <v>1.0995959487019278</v>
      </c>
      <c r="D18" s="35">
        <v>-8.74433338869688</v>
      </c>
      <c r="E18" s="35">
        <v>4.625211054655178E-16</v>
      </c>
      <c r="F18" s="35">
        <v>-11.78170361931998</v>
      </c>
      <c r="G18" s="35">
        <v>-7.448763517300197</v>
      </c>
    </row>
    <row r="19" spans="1:7" ht="15.75">
      <c r="A19" s="35" t="s">
        <v>119</v>
      </c>
      <c r="B19" s="35">
        <v>9.559667613980041</v>
      </c>
      <c r="C19" s="35">
        <v>1.0677611155866722</v>
      </c>
      <c r="D19" s="35">
        <v>8.953002197244805</v>
      </c>
      <c r="E19" s="35">
        <v>1.1433506182966646E-16</v>
      </c>
      <c r="F19" s="35">
        <v>7.455919886205804</v>
      </c>
      <c r="G19" s="35">
        <v>11.663415341754279</v>
      </c>
    </row>
    <row r="20" spans="1:7" ht="15.75">
      <c r="A20" s="35" t="s">
        <v>120</v>
      </c>
      <c r="B20" s="35">
        <v>-5.094111829452123</v>
      </c>
      <c r="C20" s="35">
        <v>1.0736012021122565</v>
      </c>
      <c r="D20" s="35">
        <v>-4.744882754815953</v>
      </c>
      <c r="E20" s="35">
        <v>3.647887598062501E-06</v>
      </c>
      <c r="F20" s="35">
        <v>-7.209365940610112</v>
      </c>
      <c r="G20" s="35">
        <v>-2.978857718294134</v>
      </c>
    </row>
    <row r="21" spans="1:7" ht="16.5" thickBot="1">
      <c r="A21" s="36" t="s">
        <v>121</v>
      </c>
      <c r="B21" s="36">
        <v>1.7061665685550325</v>
      </c>
      <c r="C21" s="36">
        <v>1.07804817076217</v>
      </c>
      <c r="D21" s="36">
        <v>1.5826440921918994</v>
      </c>
      <c r="E21" s="36">
        <v>0.11486485382864557</v>
      </c>
      <c r="F21" s="36">
        <v>-0.41784914672598994</v>
      </c>
      <c r="G21" s="36">
        <v>3.830182283836055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A1">
      <selection activeCell="I2" sqref="I2"/>
    </sheetView>
  </sheetViews>
  <sheetFormatPr defaultColWidth="9.00390625" defaultRowHeight="15.75"/>
  <cols>
    <col min="1" max="1" width="11.75390625" style="26" bestFit="1" customWidth="1"/>
    <col min="2" max="2" width="11.75390625" style="28" customWidth="1"/>
    <col min="3" max="3" width="3.875" style="26" bestFit="1" customWidth="1"/>
    <col min="4" max="8" width="9.00390625" style="21" customWidth="1"/>
  </cols>
  <sheetData>
    <row r="1" spans="1:9" ht="15.75">
      <c r="A1" s="22" t="s">
        <v>62</v>
      </c>
      <c r="B1" s="25" t="s">
        <v>90</v>
      </c>
      <c r="C1" s="22" t="s">
        <v>68</v>
      </c>
      <c r="D1" s="21" t="s">
        <v>129</v>
      </c>
      <c r="E1" s="21" t="s">
        <v>130</v>
      </c>
      <c r="F1" s="21" t="s">
        <v>131</v>
      </c>
      <c r="G1" s="21" t="s">
        <v>132</v>
      </c>
      <c r="H1" s="21" t="s">
        <v>133</v>
      </c>
      <c r="I1" t="s">
        <v>134</v>
      </c>
    </row>
    <row r="2" spans="1:9" ht="15.75">
      <c r="A2" s="33">
        <v>41312.875</v>
      </c>
      <c r="B2" s="28">
        <f>A2-36665</f>
        <v>4647.875</v>
      </c>
      <c r="C2" s="26">
        <v>63</v>
      </c>
      <c r="D2" s="21">
        <f>COS(2*PI()*B2)</f>
        <v>0.7071067811847593</v>
      </c>
      <c r="E2" s="21">
        <f>-SIN(2*PI()*B2)</f>
        <v>0.7071067811883357</v>
      </c>
      <c r="F2" s="21">
        <f>COS(2*PI()*B2/0.5)</f>
        <v>-5.057733203604753E-12</v>
      </c>
      <c r="G2" s="21">
        <f>-SIN(2*PI()*B2/0.5)</f>
        <v>1</v>
      </c>
      <c r="H2" s="21">
        <f>TREND(C$2:C$238,D$2:G$238,D2:G2,TRUE)</f>
        <v>67.48909949009058</v>
      </c>
      <c r="I2">
        <f>65.3+5.5*COS(2*PI()*B2+4.10565795119826)</f>
        <v>59.887552073414255</v>
      </c>
    </row>
    <row r="3" spans="1:9" ht="15.75">
      <c r="A3" s="33">
        <v>41312.895833333336</v>
      </c>
      <c r="B3" s="28">
        <f aca="true" t="shared" si="0" ref="B3:B66">A3-36665</f>
        <v>4647.895833333336</v>
      </c>
      <c r="C3" s="26">
        <v>69</v>
      </c>
      <c r="D3" s="21">
        <f aca="true" t="shared" si="1" ref="D3:D66">COS(2*PI()*B3)</f>
        <v>0.7933533402991625</v>
      </c>
      <c r="E3" s="21">
        <f aca="true" t="shared" si="2" ref="E3:E66">-SIN(2*PI()*B3)</f>
        <v>0.6087614289983895</v>
      </c>
      <c r="F3" s="21">
        <f aca="true" t="shared" si="3" ref="F3:F66">COS(2*PI()*B3/0.5)</f>
        <v>0.2588190451276775</v>
      </c>
      <c r="G3" s="21">
        <f aca="true" t="shared" si="4" ref="G3:G66">-SIN(2*PI()*B3/0.5)</f>
        <v>0.9659258262823276</v>
      </c>
      <c r="H3" s="21">
        <f aca="true" t="shared" si="5" ref="H3:H66">TREND(C$2:C$238,D$2:G$238,D3:G3,TRUE)</f>
        <v>67.01054767687577</v>
      </c>
      <c r="I3">
        <f aca="true" t="shared" si="6" ref="I3:I66">65.3+5.5*COS(2*PI()*B3+4.10565795119826)</f>
        <v>60.06143907153637</v>
      </c>
    </row>
    <row r="4" spans="1:9" ht="15.75">
      <c r="A4" s="33">
        <v>41312.916666666664</v>
      </c>
      <c r="B4" s="28">
        <f t="shared" si="0"/>
        <v>4647.916666666664</v>
      </c>
      <c r="C4" s="26">
        <v>69</v>
      </c>
      <c r="D4" s="21">
        <f t="shared" si="1"/>
        <v>0.8660254037768973</v>
      </c>
      <c r="E4" s="21">
        <f t="shared" si="2"/>
        <v>0.500000000013062</v>
      </c>
      <c r="F4" s="21">
        <f t="shared" si="3"/>
        <v>0.499999999973876</v>
      </c>
      <c r="G4" s="21">
        <f t="shared" si="4"/>
        <v>0.8660254037995213</v>
      </c>
      <c r="H4" s="21">
        <f t="shared" si="5"/>
        <v>66.42876462793761</v>
      </c>
      <c r="I4">
        <f t="shared" si="6"/>
        <v>60.32495929946687</v>
      </c>
    </row>
    <row r="5" spans="1:9" ht="15.75">
      <c r="A5" s="33">
        <v>41312.9375</v>
      </c>
      <c r="B5" s="28">
        <f t="shared" si="0"/>
        <v>4647.9375</v>
      </c>
      <c r="C5" s="26">
        <v>61</v>
      </c>
      <c r="D5" s="21">
        <f t="shared" si="1"/>
        <v>0.9238795325114659</v>
      </c>
      <c r="E5" s="21">
        <f t="shared" si="2"/>
        <v>0.38268343236465713</v>
      </c>
      <c r="F5" s="21">
        <f t="shared" si="3"/>
        <v>0.7071067811872098</v>
      </c>
      <c r="G5" s="21">
        <f t="shared" si="4"/>
        <v>0.7071067811858853</v>
      </c>
      <c r="H5" s="21">
        <f t="shared" si="5"/>
        <v>65.74666926875867</v>
      </c>
      <c r="I5">
        <f t="shared" si="6"/>
        <v>60.6736038532187</v>
      </c>
    </row>
    <row r="6" spans="1:9" ht="15.75">
      <c r="A6" s="33">
        <v>41312.958333333336</v>
      </c>
      <c r="B6" s="28">
        <f t="shared" si="0"/>
        <v>4647.958333333336</v>
      </c>
      <c r="C6" s="26">
        <v>60</v>
      </c>
      <c r="D6" s="21">
        <f t="shared" si="1"/>
        <v>0.9659258262922727</v>
      </c>
      <c r="E6" s="21">
        <f t="shared" si="2"/>
        <v>0.25881904509056136</v>
      </c>
      <c r="F6" s="21">
        <f t="shared" si="3"/>
        <v>0.8660254037968199</v>
      </c>
      <c r="G6" s="21">
        <f t="shared" si="4"/>
        <v>0.49999999997855504</v>
      </c>
      <c r="H6" s="21">
        <f t="shared" si="5"/>
        <v>64.97441564286841</v>
      </c>
      <c r="I6">
        <f t="shared" si="6"/>
        <v>61.10140732772716</v>
      </c>
    </row>
    <row r="7" spans="1:9" ht="15.75">
      <c r="A7" s="33">
        <v>41312.979166666664</v>
      </c>
      <c r="B7" s="28">
        <f t="shared" si="0"/>
        <v>4647.979166666664</v>
      </c>
      <c r="C7" s="26">
        <v>57</v>
      </c>
      <c r="D7" s="21">
        <f t="shared" si="1"/>
        <v>0.9914448613717581</v>
      </c>
      <c r="E7" s="21">
        <f t="shared" si="2"/>
        <v>0.1305261922356406</v>
      </c>
      <c r="F7" s="21">
        <f t="shared" si="3"/>
        <v>0.9659258262809292</v>
      </c>
      <c r="G7" s="21">
        <f t="shared" si="4"/>
        <v>0.2588190451328963</v>
      </c>
      <c r="H7" s="21">
        <f t="shared" si="5"/>
        <v>64.12932254004315</v>
      </c>
      <c r="I7">
        <f t="shared" si="6"/>
        <v>61.601049886778185</v>
      </c>
    </row>
    <row r="8" spans="1:9" ht="15.75">
      <c r="A8" s="33">
        <v>41313</v>
      </c>
      <c r="B8" s="28">
        <f t="shared" si="0"/>
        <v>4648</v>
      </c>
      <c r="C8" s="26">
        <v>61</v>
      </c>
      <c r="D8" s="21">
        <f t="shared" si="1"/>
        <v>1</v>
      </c>
      <c r="E8" s="21">
        <f t="shared" si="2"/>
        <v>1.725598830493169E-13</v>
      </c>
      <c r="F8" s="21">
        <f t="shared" si="3"/>
        <v>1</v>
      </c>
      <c r="G8" s="21">
        <f t="shared" si="4"/>
        <v>3.451197660986338E-13</v>
      </c>
      <c r="H8" s="21">
        <f t="shared" si="5"/>
        <v>63.235297395674706</v>
      </c>
      <c r="I8">
        <f t="shared" si="6"/>
        <v>62.16398250797926</v>
      </c>
    </row>
    <row r="9" spans="1:9" ht="15.75">
      <c r="A9" s="33">
        <v>41313.021527777775</v>
      </c>
      <c r="B9" s="28">
        <f t="shared" si="0"/>
        <v>4648.021527777775</v>
      </c>
      <c r="C9" s="26">
        <v>60</v>
      </c>
      <c r="D9" s="21">
        <f t="shared" si="1"/>
        <v>0.9908658973893664</v>
      </c>
      <c r="E9" s="21">
        <f t="shared" si="2"/>
        <v>-0.13485093025546976</v>
      </c>
      <c r="F9" s="21">
        <f t="shared" si="3"/>
        <v>0.9636304532184689</v>
      </c>
      <c r="G9" s="21">
        <f t="shared" si="4"/>
        <v>-0.26723837604275386</v>
      </c>
      <c r="H9" s="21">
        <f t="shared" si="5"/>
        <v>62.29137989260348</v>
      </c>
      <c r="I9">
        <f t="shared" si="6"/>
        <v>62.801929534923424</v>
      </c>
    </row>
    <row r="10" spans="1:9" ht="15.75">
      <c r="A10" s="33">
        <v>41313.041666666664</v>
      </c>
      <c r="B10" s="28">
        <f t="shared" si="0"/>
        <v>4648.041666666664</v>
      </c>
      <c r="C10" s="26">
        <v>62</v>
      </c>
      <c r="D10" s="21">
        <f t="shared" si="1"/>
        <v>0.9659258262933037</v>
      </c>
      <c r="E10" s="21">
        <f t="shared" si="2"/>
        <v>-0.258819045086714</v>
      </c>
      <c r="F10" s="21">
        <f t="shared" si="3"/>
        <v>0.866025403800803</v>
      </c>
      <c r="G10" s="21">
        <f t="shared" si="4"/>
        <v>-0.4999999999716561</v>
      </c>
      <c r="H10" s="21">
        <f t="shared" si="5"/>
        <v>61.42229161508507</v>
      </c>
      <c r="I10">
        <f t="shared" si="6"/>
        <v>63.44027209775943</v>
      </c>
    </row>
    <row r="11" spans="1:9" ht="15.75">
      <c r="A11" s="33">
        <v>41313.0625</v>
      </c>
      <c r="B11" s="28">
        <f t="shared" si="0"/>
        <v>4648.0625</v>
      </c>
      <c r="C11" s="26">
        <v>57</v>
      </c>
      <c r="D11" s="21">
        <f t="shared" si="1"/>
        <v>0.923879532511598</v>
      </c>
      <c r="E11" s="21">
        <f t="shared" si="2"/>
        <v>-0.38268343236433827</v>
      </c>
      <c r="F11" s="21">
        <f t="shared" si="3"/>
        <v>0.7071067811876979</v>
      </c>
      <c r="G11" s="21">
        <f t="shared" si="4"/>
        <v>-0.7071067811853972</v>
      </c>
      <c r="H11" s="21">
        <f t="shared" si="5"/>
        <v>60.57260918264252</v>
      </c>
      <c r="I11">
        <f t="shared" si="6"/>
        <v>64.13179139782909</v>
      </c>
    </row>
    <row r="12" spans="1:9" ht="15.75">
      <c r="A12" s="33">
        <v>41313.083333333336</v>
      </c>
      <c r="B12" s="28">
        <f t="shared" si="0"/>
        <v>4648.083333333336</v>
      </c>
      <c r="C12" s="26">
        <v>57</v>
      </c>
      <c r="D12" s="21">
        <f t="shared" si="1"/>
        <v>0.8660254037770698</v>
      </c>
      <c r="E12" s="21">
        <f t="shared" si="2"/>
        <v>-0.5000000000127631</v>
      </c>
      <c r="F12" s="21">
        <f t="shared" si="3"/>
        <v>0.4999999999744738</v>
      </c>
      <c r="G12" s="21">
        <f t="shared" si="4"/>
        <v>-0.8660254037991763</v>
      </c>
      <c r="H12" s="21">
        <f t="shared" si="5"/>
        <v>59.80879687961832</v>
      </c>
      <c r="I12">
        <f t="shared" si="6"/>
        <v>64.84329907097525</v>
      </c>
    </row>
    <row r="13" spans="1:9" ht="15.75">
      <c r="A13" s="33">
        <v>41313.104166666664</v>
      </c>
      <c r="B13" s="28">
        <f t="shared" si="0"/>
        <v>4648.104166666664</v>
      </c>
      <c r="C13" s="26">
        <v>61</v>
      </c>
      <c r="D13" s="21">
        <f t="shared" si="1"/>
        <v>0.7933533403015872</v>
      </c>
      <c r="E13" s="21">
        <f t="shared" si="2"/>
        <v>-0.6087614289952296</v>
      </c>
      <c r="F13" s="21">
        <f t="shared" si="3"/>
        <v>0.2588190451353723</v>
      </c>
      <c r="G13" s="21">
        <f t="shared" si="4"/>
        <v>-0.9659258262802658</v>
      </c>
      <c r="H13" s="21">
        <f t="shared" si="5"/>
        <v>59.16510544897937</v>
      </c>
      <c r="I13">
        <f t="shared" si="6"/>
        <v>65.56262102338049</v>
      </c>
    </row>
    <row r="14" spans="1:9" ht="15.75">
      <c r="A14" s="33">
        <v>41313.125</v>
      </c>
      <c r="B14" s="28">
        <f t="shared" si="0"/>
        <v>4648.125</v>
      </c>
      <c r="C14" s="26">
        <v>60</v>
      </c>
      <c r="D14" s="21">
        <f t="shared" si="1"/>
        <v>0.7071067811875759</v>
      </c>
      <c r="E14" s="21">
        <f t="shared" si="2"/>
        <v>-0.7071067811855192</v>
      </c>
      <c r="F14" s="21">
        <f t="shared" si="3"/>
        <v>2.9084639427759407E-12</v>
      </c>
      <c r="G14" s="21">
        <f t="shared" si="4"/>
        <v>-1</v>
      </c>
      <c r="H14" s="21">
        <f t="shared" si="5"/>
        <v>58.67194604863968</v>
      </c>
      <c r="I14">
        <f t="shared" si="6"/>
        <v>66.27744945752151</v>
      </c>
    </row>
    <row r="15" spans="1:9" ht="15.75">
      <c r="A15" s="33">
        <v>41313.145833333336</v>
      </c>
      <c r="B15" s="28">
        <f t="shared" si="0"/>
        <v>4648.145833333336</v>
      </c>
      <c r="C15" s="26">
        <v>57</v>
      </c>
      <c r="D15" s="21">
        <f t="shared" si="1"/>
        <v>0.6087614289975369</v>
      </c>
      <c r="E15" s="21">
        <f t="shared" si="2"/>
        <v>-0.7933533402998167</v>
      </c>
      <c r="F15" s="21">
        <f t="shared" si="3"/>
        <v>-0.25881904512975357</v>
      </c>
      <c r="G15" s="21">
        <f t="shared" si="4"/>
        <v>-0.9659258262817713</v>
      </c>
      <c r="H15" s="21">
        <f t="shared" si="5"/>
        <v>58.35404800743501</v>
      </c>
      <c r="I15">
        <f t="shared" si="6"/>
        <v>66.97555346044021</v>
      </c>
    </row>
    <row r="16" spans="1:9" ht="15.75">
      <c r="A16" s="33">
        <v>41313.166666666664</v>
      </c>
      <c r="B16" s="28">
        <f t="shared" si="0"/>
        <v>4648.166666666664</v>
      </c>
      <c r="C16" s="26">
        <v>60</v>
      </c>
      <c r="D16" s="21">
        <f t="shared" si="1"/>
        <v>0.5000000000152819</v>
      </c>
      <c r="E16" s="21">
        <f t="shared" si="2"/>
        <v>-0.8660254037756157</v>
      </c>
      <c r="F16" s="21">
        <f t="shared" si="3"/>
        <v>-0.49999999996943617</v>
      </c>
      <c r="G16" s="21">
        <f t="shared" si="4"/>
        <v>-0.8660254038020847</v>
      </c>
      <c r="H16" s="21">
        <f t="shared" si="5"/>
        <v>58.22892547776642</v>
      </c>
      <c r="I16">
        <f t="shared" si="6"/>
        <v>67.64498827885748</v>
      </c>
    </row>
    <row r="17" spans="1:9" ht="15.75">
      <c r="A17" s="33">
        <v>41313.1875</v>
      </c>
      <c r="B17" s="28">
        <f t="shared" si="0"/>
        <v>4648.1875</v>
      </c>
      <c r="C17" s="26">
        <v>56</v>
      </c>
      <c r="D17" s="21">
        <f t="shared" si="1"/>
        <v>0.38268343236702534</v>
      </c>
      <c r="E17" s="21">
        <f t="shared" si="2"/>
        <v>-0.923879532510485</v>
      </c>
      <c r="F17" s="21">
        <f t="shared" si="3"/>
        <v>-0.7071067811835846</v>
      </c>
      <c r="G17" s="21">
        <f t="shared" si="4"/>
        <v>-0.7071067811895104</v>
      </c>
      <c r="H17" s="21">
        <f t="shared" si="5"/>
        <v>58.30575488411753</v>
      </c>
      <c r="I17">
        <f t="shared" si="6"/>
        <v>68.27429969790816</v>
      </c>
    </row>
    <row r="18" spans="1:9" ht="15.75">
      <c r="A18" s="33">
        <v>41313.208333333336</v>
      </c>
      <c r="B18" s="28">
        <f t="shared" si="0"/>
        <v>4648.208333333336</v>
      </c>
      <c r="C18" s="26">
        <v>56</v>
      </c>
      <c r="D18" s="21">
        <f t="shared" si="1"/>
        <v>0.25881904508952336</v>
      </c>
      <c r="E18" s="21">
        <f t="shared" si="2"/>
        <v>-0.965925826292551</v>
      </c>
      <c r="F18" s="21">
        <f t="shared" si="3"/>
        <v>-0.8660254037978945</v>
      </c>
      <c r="G18" s="21">
        <f t="shared" si="4"/>
        <v>-0.4999999999766937</v>
      </c>
      <c r="H18" s="21">
        <f t="shared" si="5"/>
        <v>58.58473845150595</v>
      </c>
      <c r="I18">
        <f t="shared" si="6"/>
        <v>68.8527200244839</v>
      </c>
    </row>
    <row r="19" spans="1:9" ht="15.75">
      <c r="A19" s="33">
        <v>41313.229166666664</v>
      </c>
      <c r="B19" s="28">
        <f t="shared" si="0"/>
        <v>4648.229166666664</v>
      </c>
      <c r="C19" s="26">
        <v>56</v>
      </c>
      <c r="D19" s="21">
        <f t="shared" si="1"/>
        <v>0.13052619223457515</v>
      </c>
      <c r="E19" s="21">
        <f t="shared" si="2"/>
        <v>-0.9914448613718984</v>
      </c>
      <c r="F19" s="21">
        <f t="shared" si="3"/>
        <v>-0.9659258262814855</v>
      </c>
      <c r="G19" s="21">
        <f t="shared" si="4"/>
        <v>-0.2588190451308202</v>
      </c>
      <c r="H19" s="21">
        <f t="shared" si="5"/>
        <v>59.0569973776792</v>
      </c>
      <c r="I19">
        <f t="shared" si="6"/>
        <v>69.37035232626472</v>
      </c>
    </row>
    <row r="20" spans="1:9" ht="15.75">
      <c r="A20" s="33">
        <v>41313.25</v>
      </c>
      <c r="B20" s="28">
        <f t="shared" si="0"/>
        <v>4648.25</v>
      </c>
      <c r="C20" s="26">
        <v>56</v>
      </c>
      <c r="D20" s="21">
        <f t="shared" si="1"/>
        <v>2.7359040597266238E-12</v>
      </c>
      <c r="E20" s="21">
        <f t="shared" si="2"/>
        <v>-1</v>
      </c>
      <c r="F20" s="21">
        <f t="shared" si="3"/>
        <v>-1</v>
      </c>
      <c r="G20" s="21">
        <f t="shared" si="4"/>
        <v>-5.4718081194532475E-12</v>
      </c>
      <c r="H20" s="21">
        <f t="shared" si="5"/>
        <v>59.70500352313031</v>
      </c>
      <c r="I20">
        <f t="shared" si="6"/>
        <v>69.81833977138366</v>
      </c>
    </row>
    <row r="21" spans="1:9" ht="15.75">
      <c r="A21" s="33">
        <v>41313.270833333336</v>
      </c>
      <c r="B21" s="28">
        <f t="shared" si="0"/>
        <v>4648.270833333336</v>
      </c>
      <c r="C21" s="26">
        <v>61</v>
      </c>
      <c r="D21" s="21">
        <f t="shared" si="1"/>
        <v>-0.13052619223275702</v>
      </c>
      <c r="E21" s="21">
        <f t="shared" si="2"/>
        <v>-0.9914448613721377</v>
      </c>
      <c r="F21" s="21">
        <f t="shared" si="3"/>
        <v>-0.9659258262824347</v>
      </c>
      <c r="G21" s="21">
        <f t="shared" si="4"/>
        <v>0.25881904512727755</v>
      </c>
      <c r="H21" s="21">
        <f t="shared" si="5"/>
        <v>60.50352316387627</v>
      </c>
      <c r="I21">
        <f t="shared" si="6"/>
        <v>70.18901717028888</v>
      </c>
    </row>
    <row r="22" spans="1:9" ht="15.75">
      <c r="A22" s="33">
        <v>41313.291666666664</v>
      </c>
      <c r="B22" s="28">
        <f t="shared" si="0"/>
        <v>4648.291666666664</v>
      </c>
      <c r="C22" s="26">
        <v>60</v>
      </c>
      <c r="D22" s="21">
        <f t="shared" si="1"/>
        <v>-0.258819045087752</v>
      </c>
      <c r="E22" s="21">
        <f t="shared" si="2"/>
        <v>-0.9659258262930256</v>
      </c>
      <c r="F22" s="21">
        <f t="shared" si="3"/>
        <v>-0.8660254037997284</v>
      </c>
      <c r="G22" s="21">
        <f t="shared" si="4"/>
        <v>0.4999999999735174</v>
      </c>
      <c r="H22" s="21">
        <f t="shared" si="5"/>
        <v>61.421012784973534</v>
      </c>
      <c r="I22">
        <f t="shared" si="6"/>
        <v>70.47604212981778</v>
      </c>
    </row>
    <row r="23" spans="1:9" ht="15.75">
      <c r="A23" s="33">
        <v>41313.3125</v>
      </c>
      <c r="B23" s="28">
        <f t="shared" si="0"/>
        <v>4648.3125</v>
      </c>
      <c r="C23" s="26">
        <v>61</v>
      </c>
      <c r="D23" s="21">
        <f t="shared" si="1"/>
        <v>-0.38268343236533114</v>
      </c>
      <c r="E23" s="21">
        <f t="shared" si="2"/>
        <v>-0.9238795325111868</v>
      </c>
      <c r="F23" s="21">
        <f t="shared" si="3"/>
        <v>-0.7071067811861781</v>
      </c>
      <c r="G23" s="21">
        <f t="shared" si="4"/>
        <v>0.7071067811869169</v>
      </c>
      <c r="H23" s="21">
        <f t="shared" si="5"/>
        <v>62.421377334857944</v>
      </c>
      <c r="I23">
        <f t="shared" si="6"/>
        <v>70.67450357352448</v>
      </c>
    </row>
    <row r="24" spans="1:9" ht="15.75">
      <c r="A24" s="33">
        <v>41313.333333333336</v>
      </c>
      <c r="B24" s="28">
        <f t="shared" si="0"/>
        <v>4648.333333333336</v>
      </c>
      <c r="C24" s="26">
        <v>60</v>
      </c>
      <c r="D24" s="21">
        <f t="shared" si="1"/>
        <v>-0.5000000000136937</v>
      </c>
      <c r="E24" s="21">
        <f t="shared" si="2"/>
        <v>-0.8660254037765326</v>
      </c>
      <c r="F24" s="21">
        <f t="shared" si="3"/>
        <v>-0.49999999997261246</v>
      </c>
      <c r="G24" s="21">
        <f t="shared" si="4"/>
        <v>0.8660254038002508</v>
      </c>
      <c r="H24" s="21">
        <f t="shared" si="5"/>
        <v>63.46597781102714</v>
      </c>
      <c r="I24">
        <f t="shared" si="6"/>
        <v>70.78100577097246</v>
      </c>
    </row>
    <row r="25" spans="1:9" ht="15.75">
      <c r="A25" s="33">
        <v>41313.354166666664</v>
      </c>
      <c r="B25" s="28">
        <f t="shared" si="0"/>
        <v>4648.354166666664</v>
      </c>
      <c r="C25" s="26">
        <v>61</v>
      </c>
      <c r="D25" s="21">
        <f t="shared" si="1"/>
        <v>-0.6087614289960821</v>
      </c>
      <c r="E25" s="21">
        <f t="shared" si="2"/>
        <v>-0.7933533403009331</v>
      </c>
      <c r="F25" s="21">
        <f t="shared" si="3"/>
        <v>-0.25881904513329623</v>
      </c>
      <c r="G25" s="21">
        <f t="shared" si="4"/>
        <v>0.965925826280822</v>
      </c>
      <c r="H25" s="21">
        <f t="shared" si="5"/>
        <v>64.51575910685283</v>
      </c>
      <c r="I25">
        <f t="shared" si="6"/>
        <v>70.79372644004737</v>
      </c>
    </row>
    <row r="26" spans="1:9" ht="15.75">
      <c r="A26" s="33">
        <v>41313.395833333336</v>
      </c>
      <c r="B26" s="28">
        <f t="shared" si="0"/>
        <v>4648.395833333336</v>
      </c>
      <c r="C26" s="26">
        <v>71</v>
      </c>
      <c r="D26" s="21">
        <f t="shared" si="1"/>
        <v>-0.7933533403004709</v>
      </c>
      <c r="E26" s="21">
        <f t="shared" si="2"/>
        <v>-0.6087614289966844</v>
      </c>
      <c r="F26" s="21">
        <f t="shared" si="3"/>
        <v>0.2588190451318296</v>
      </c>
      <c r="G26" s="21">
        <f t="shared" si="4"/>
        <v>0.965925826281215</v>
      </c>
      <c r="H26" s="21">
        <f t="shared" si="5"/>
        <v>66.48508305573023</v>
      </c>
      <c r="I26">
        <f t="shared" si="6"/>
        <v>70.53856092846003</v>
      </c>
    </row>
    <row r="27" spans="1:9" ht="15.75">
      <c r="A27" s="33">
        <v>41313.416666666664</v>
      </c>
      <c r="B27" s="28">
        <f t="shared" si="0"/>
        <v>4648.416666666664</v>
      </c>
      <c r="C27" s="26">
        <v>83</v>
      </c>
      <c r="D27" s="21">
        <f t="shared" si="1"/>
        <v>-0.866025403776153</v>
      </c>
      <c r="E27" s="21">
        <f t="shared" si="2"/>
        <v>-0.5000000000143513</v>
      </c>
      <c r="F27" s="21">
        <f t="shared" si="3"/>
        <v>0.4999999999712975</v>
      </c>
      <c r="G27" s="21">
        <f t="shared" si="4"/>
        <v>0.86602540380101</v>
      </c>
      <c r="H27" s="21">
        <f t="shared" si="5"/>
        <v>67.3425639660625</v>
      </c>
      <c r="I27">
        <f t="shared" si="6"/>
        <v>70.27504070053662</v>
      </c>
    </row>
    <row r="28" spans="1:9" ht="15.75">
      <c r="A28" s="33">
        <v>41313.4375</v>
      </c>
      <c r="B28" s="28">
        <f t="shared" si="0"/>
        <v>4648.4375</v>
      </c>
      <c r="C28" s="26">
        <v>68</v>
      </c>
      <c r="D28" s="21">
        <f t="shared" si="1"/>
        <v>-0.9238795325108963</v>
      </c>
      <c r="E28" s="21">
        <f t="shared" si="2"/>
        <v>-0.3826834323660325</v>
      </c>
      <c r="F28" s="21">
        <f t="shared" si="3"/>
        <v>0.7071067811851044</v>
      </c>
      <c r="G28" s="21">
        <f t="shared" si="4"/>
        <v>0.7071067811879906</v>
      </c>
      <c r="H28" s="21">
        <f t="shared" si="5"/>
        <v>68.0840972066271</v>
      </c>
      <c r="I28">
        <f t="shared" si="6"/>
        <v>69.92639614678572</v>
      </c>
    </row>
    <row r="29" spans="1:9" ht="15.75">
      <c r="A29" s="33">
        <v>41313.458333333336</v>
      </c>
      <c r="B29" s="28">
        <f t="shared" si="0"/>
        <v>4648.458333333336</v>
      </c>
      <c r="C29" s="26">
        <v>75</v>
      </c>
      <c r="D29" s="21">
        <f t="shared" si="1"/>
        <v>-0.9659258262928291</v>
      </c>
      <c r="E29" s="21">
        <f t="shared" si="2"/>
        <v>-0.25881904508848536</v>
      </c>
      <c r="F29" s="21">
        <f t="shared" si="3"/>
        <v>0.8660254037989692</v>
      </c>
      <c r="G29" s="21">
        <f t="shared" si="4"/>
        <v>0.4999999999748324</v>
      </c>
      <c r="H29" s="21">
        <f t="shared" si="5"/>
        <v>68.69547814037394</v>
      </c>
      <c r="I29">
        <f t="shared" si="6"/>
        <v>69.4985926722652</v>
      </c>
    </row>
    <row r="30" spans="1:9" ht="15.75">
      <c r="A30" s="33">
        <v>41313.47986111111</v>
      </c>
      <c r="B30" s="28">
        <f t="shared" si="0"/>
        <v>4648.479861111111</v>
      </c>
      <c r="C30" s="26">
        <v>71</v>
      </c>
      <c r="D30" s="21">
        <f t="shared" si="1"/>
        <v>-0.9920049496792457</v>
      </c>
      <c r="E30" s="21">
        <f t="shared" si="2"/>
        <v>-0.12619896913951845</v>
      </c>
      <c r="F30" s="21">
        <f t="shared" si="3"/>
        <v>0.9681476403762458</v>
      </c>
      <c r="G30" s="21">
        <f t="shared" si="4"/>
        <v>0.25038000406164135</v>
      </c>
      <c r="H30" s="21">
        <f t="shared" si="5"/>
        <v>69.18382397236223</v>
      </c>
      <c r="I30">
        <f t="shared" si="6"/>
        <v>68.98115469573628</v>
      </c>
    </row>
    <row r="31" spans="1:9" ht="15.75">
      <c r="A31" s="33">
        <v>41313.5</v>
      </c>
      <c r="B31" s="28">
        <f t="shared" si="0"/>
        <v>4648.5</v>
      </c>
      <c r="C31" s="26">
        <v>69</v>
      </c>
      <c r="D31" s="21">
        <f t="shared" si="1"/>
        <v>-1</v>
      </c>
      <c r="E31" s="21">
        <f t="shared" si="2"/>
        <v>-1.6612694293122177E-12</v>
      </c>
      <c r="F31" s="21">
        <f t="shared" si="3"/>
        <v>1</v>
      </c>
      <c r="G31" s="21">
        <f t="shared" si="4"/>
        <v>3.3225388586244353E-12</v>
      </c>
      <c r="H31" s="21">
        <f t="shared" si="5"/>
        <v>69.51003879225821</v>
      </c>
      <c r="I31">
        <f t="shared" si="6"/>
        <v>68.43601749202746</v>
      </c>
    </row>
    <row r="32" spans="1:9" ht="15.75">
      <c r="A32" s="33">
        <v>41313.520833333336</v>
      </c>
      <c r="B32" s="28">
        <f t="shared" si="0"/>
        <v>4648.520833333336</v>
      </c>
      <c r="C32" s="26">
        <v>68</v>
      </c>
      <c r="D32" s="21">
        <f t="shared" si="1"/>
        <v>-0.9914448613719974</v>
      </c>
      <c r="E32" s="21">
        <f t="shared" si="2"/>
        <v>0.13052619223382245</v>
      </c>
      <c r="F32" s="21">
        <f t="shared" si="3"/>
        <v>0.9659258262818784</v>
      </c>
      <c r="G32" s="21">
        <f t="shared" si="4"/>
        <v>-0.2588190451293536</v>
      </c>
      <c r="H32" s="21">
        <f t="shared" si="5"/>
        <v>69.72287496966412</v>
      </c>
      <c r="I32">
        <f t="shared" si="6"/>
        <v>67.8194267420574</v>
      </c>
    </row>
    <row r="33" spans="1:9" ht="15.75">
      <c r="A33" s="33">
        <v>41313.541666666664</v>
      </c>
      <c r="B33" s="28">
        <f t="shared" si="0"/>
        <v>4648.541666666664</v>
      </c>
      <c r="C33" s="26">
        <v>69</v>
      </c>
      <c r="D33" s="21">
        <f t="shared" si="1"/>
        <v>-0.965925826293689</v>
      </c>
      <c r="E33" s="21">
        <f t="shared" si="2"/>
        <v>0.25881904508527603</v>
      </c>
      <c r="F33" s="21">
        <f t="shared" si="3"/>
        <v>0.8660254038022918</v>
      </c>
      <c r="G33" s="21">
        <f t="shared" si="4"/>
        <v>-0.49999999996907757</v>
      </c>
      <c r="H33" s="21">
        <f t="shared" si="5"/>
        <v>69.82309865409914</v>
      </c>
      <c r="I33">
        <f t="shared" si="6"/>
        <v>67.15972790224826</v>
      </c>
    </row>
    <row r="34" spans="1:9" ht="15.75">
      <c r="A34" s="33">
        <v>41313.5625</v>
      </c>
      <c r="B34" s="28">
        <f t="shared" si="0"/>
        <v>4648.5625</v>
      </c>
      <c r="C34" s="26">
        <v>69</v>
      </c>
      <c r="D34" s="21">
        <f t="shared" si="1"/>
        <v>-0.9238795325121677</v>
      </c>
      <c r="E34" s="21">
        <f t="shared" si="2"/>
        <v>0.3826834323629629</v>
      </c>
      <c r="F34" s="21">
        <f t="shared" si="3"/>
        <v>0.7071067811898032</v>
      </c>
      <c r="G34" s="21">
        <f t="shared" si="4"/>
        <v>-0.7071067811832918</v>
      </c>
      <c r="H34" s="21">
        <f t="shared" si="5"/>
        <v>69.82939154098517</v>
      </c>
      <c r="I34">
        <f t="shared" si="6"/>
        <v>66.4682086021789</v>
      </c>
    </row>
    <row r="35" spans="1:9" ht="15.75">
      <c r="A35" s="33">
        <v>41313.583333333336</v>
      </c>
      <c r="B35" s="28">
        <f t="shared" si="0"/>
        <v>4648.583333333336</v>
      </c>
      <c r="C35" s="26">
        <v>71</v>
      </c>
      <c r="D35" s="21">
        <f t="shared" si="1"/>
        <v>-0.8660254037778142</v>
      </c>
      <c r="E35" s="21">
        <f t="shared" si="2"/>
        <v>0.5000000000114738</v>
      </c>
      <c r="F35" s="21">
        <f t="shared" si="3"/>
        <v>0.4999999999770523</v>
      </c>
      <c r="G35" s="21">
        <f t="shared" si="4"/>
        <v>-0.8660254037976876</v>
      </c>
      <c r="H35" s="21">
        <f t="shared" si="5"/>
        <v>69.76316844463557</v>
      </c>
      <c r="I35">
        <f t="shared" si="6"/>
        <v>65.7567009290329</v>
      </c>
    </row>
    <row r="36" spans="1:9" ht="15.75">
      <c r="A36" s="33">
        <v>41313.604166666664</v>
      </c>
      <c r="B36" s="28">
        <f t="shared" si="0"/>
        <v>4648.604166666664</v>
      </c>
      <c r="C36" s="26">
        <v>75</v>
      </c>
      <c r="D36" s="21">
        <f t="shared" si="1"/>
        <v>-0.7933533403002789</v>
      </c>
      <c r="E36" s="21">
        <f t="shared" si="2"/>
        <v>0.6087614289969346</v>
      </c>
      <c r="F36" s="21">
        <f t="shared" si="3"/>
        <v>0.2588190451312202</v>
      </c>
      <c r="G36" s="21">
        <f t="shared" si="4"/>
        <v>-0.9659258262813782</v>
      </c>
      <c r="H36" s="21">
        <f t="shared" si="5"/>
        <v>69.64674416311762</v>
      </c>
      <c r="I36">
        <f t="shared" si="6"/>
        <v>65.03737897660771</v>
      </c>
    </row>
    <row r="37" spans="1:9" ht="15.75">
      <c r="A37" s="33">
        <v>41313.625</v>
      </c>
      <c r="B37" s="28">
        <f t="shared" si="0"/>
        <v>4648.625</v>
      </c>
      <c r="C37" s="26">
        <v>68</v>
      </c>
      <c r="D37" s="21">
        <f t="shared" si="1"/>
        <v>-0.7071067811886285</v>
      </c>
      <c r="E37" s="21">
        <f t="shared" si="2"/>
        <v>0.7071067811844666</v>
      </c>
      <c r="F37" s="21">
        <f t="shared" si="3"/>
        <v>5.885883035301742E-12</v>
      </c>
      <c r="G37" s="21">
        <f t="shared" si="4"/>
        <v>-1</v>
      </c>
      <c r="H37" s="21">
        <f t="shared" si="5"/>
        <v>69.5015081676273</v>
      </c>
      <c r="I37">
        <f t="shared" si="6"/>
        <v>64.32255054248654</v>
      </c>
    </row>
    <row r="38" spans="1:9" ht="15.75">
      <c r="A38" s="33">
        <v>41313.645833333336</v>
      </c>
      <c r="B38" s="28">
        <f t="shared" si="0"/>
        <v>4648.645833333336</v>
      </c>
      <c r="C38" s="26">
        <v>69</v>
      </c>
      <c r="D38" s="21">
        <f t="shared" si="1"/>
        <v>-0.608761428998718</v>
      </c>
      <c r="E38" s="21">
        <f t="shared" si="2"/>
        <v>0.7933533402989105</v>
      </c>
      <c r="F38" s="21">
        <f t="shared" si="3"/>
        <v>-0.2588190451268776</v>
      </c>
      <c r="G38" s="21">
        <f t="shared" si="4"/>
        <v>-0.9659258262825419</v>
      </c>
      <c r="H38" s="21">
        <f t="shared" si="5"/>
        <v>69.3462367208464</v>
      </c>
      <c r="I38">
        <f t="shared" si="6"/>
        <v>63.62444653956759</v>
      </c>
    </row>
    <row r="39" spans="1:9" ht="15.75">
      <c r="A39" s="33">
        <v>41313.666666666664</v>
      </c>
      <c r="B39" s="28">
        <f t="shared" si="0"/>
        <v>4648.666666666664</v>
      </c>
      <c r="C39" s="26">
        <v>68</v>
      </c>
      <c r="D39" s="21">
        <f t="shared" si="1"/>
        <v>-0.5000000000134206</v>
      </c>
      <c r="E39" s="21">
        <f t="shared" si="2"/>
        <v>0.8660254037766902</v>
      </c>
      <c r="F39" s="21">
        <f t="shared" si="3"/>
        <v>-0.4999999999731588</v>
      </c>
      <c r="G39" s="21">
        <f t="shared" si="4"/>
        <v>-0.8660254037999354</v>
      </c>
      <c r="H39" s="21">
        <f t="shared" si="5"/>
        <v>69.19566138909912</v>
      </c>
      <c r="I39">
        <f t="shared" si="6"/>
        <v>62.95501172113182</v>
      </c>
    </row>
    <row r="40" spans="1:9" ht="15.75">
      <c r="A40" s="33">
        <v>41313.6875</v>
      </c>
      <c r="B40" s="28">
        <f t="shared" si="0"/>
        <v>4648.6875</v>
      </c>
      <c r="C40" s="26">
        <v>63</v>
      </c>
      <c r="D40" s="21">
        <f t="shared" si="1"/>
        <v>-0.3826834323650397</v>
      </c>
      <c r="E40" s="21">
        <f t="shared" si="2"/>
        <v>0.9238795325113075</v>
      </c>
      <c r="F40" s="21">
        <f t="shared" si="3"/>
        <v>-0.7071067811866242</v>
      </c>
      <c r="G40" s="21">
        <f t="shared" si="4"/>
        <v>-0.7071067811864709</v>
      </c>
      <c r="H40" s="21">
        <f t="shared" si="5"/>
        <v>69.05939410135971</v>
      </c>
      <c r="I40">
        <f t="shared" si="6"/>
        <v>62.325700302081884</v>
      </c>
    </row>
    <row r="41" spans="1:9" ht="15.75">
      <c r="A41" s="33">
        <v>41313.708333333336</v>
      </c>
      <c r="B41" s="28">
        <f t="shared" si="0"/>
        <v>4648.708333333336</v>
      </c>
      <c r="C41" s="26">
        <v>61</v>
      </c>
      <c r="D41" s="21">
        <f t="shared" si="1"/>
        <v>-0.25881904508744735</v>
      </c>
      <c r="E41" s="21">
        <f t="shared" si="2"/>
        <v>0.9659258262931072</v>
      </c>
      <c r="F41" s="21">
        <f t="shared" si="3"/>
        <v>-0.8660254038000438</v>
      </c>
      <c r="G41" s="21">
        <f t="shared" si="4"/>
        <v>-0.49999999997297107</v>
      </c>
      <c r="H41" s="21">
        <f t="shared" si="5"/>
        <v>68.94128322613487</v>
      </c>
      <c r="I41">
        <f t="shared" si="6"/>
        <v>61.74727997550707</v>
      </c>
    </row>
    <row r="42" spans="1:9" ht="15.75">
      <c r="A42" s="33">
        <v>41313.729166666664</v>
      </c>
      <c r="B42" s="28">
        <f t="shared" si="0"/>
        <v>4648.729166666664</v>
      </c>
      <c r="C42" s="26">
        <v>71</v>
      </c>
      <c r="D42" s="21">
        <f t="shared" si="1"/>
        <v>-0.13052619223605114</v>
      </c>
      <c r="E42" s="21">
        <f t="shared" si="2"/>
        <v>0.9914448613717041</v>
      </c>
      <c r="F42" s="21">
        <f t="shared" si="3"/>
        <v>-0.9659258262807149</v>
      </c>
      <c r="G42" s="21">
        <f t="shared" si="4"/>
        <v>-0.2588190451336962</v>
      </c>
      <c r="H42" s="21">
        <f t="shared" si="5"/>
        <v>68.83924435740487</v>
      </c>
      <c r="I42">
        <f t="shared" si="6"/>
        <v>61.22964767374077</v>
      </c>
    </row>
    <row r="43" spans="1:9" ht="15.75">
      <c r="A43" s="33">
        <v>41313.75</v>
      </c>
      <c r="B43" s="28">
        <f t="shared" si="0"/>
        <v>4648.75</v>
      </c>
      <c r="C43" s="26">
        <v>69</v>
      </c>
      <c r="D43" s="21">
        <f t="shared" si="1"/>
        <v>-5.866347988978116E-13</v>
      </c>
      <c r="E43" s="21">
        <f t="shared" si="2"/>
        <v>1</v>
      </c>
      <c r="F43" s="21">
        <f t="shared" si="3"/>
        <v>-1</v>
      </c>
      <c r="G43" s="21">
        <f t="shared" si="4"/>
        <v>-1.1732695977956231E-12</v>
      </c>
      <c r="H43" s="21">
        <f t="shared" si="5"/>
        <v>68.74557574979352</v>
      </c>
      <c r="I43">
        <f t="shared" si="6"/>
        <v>60.781660228609596</v>
      </c>
    </row>
    <row r="44" spans="1:9" ht="15.75">
      <c r="A44" s="33">
        <v>41313.770833333336</v>
      </c>
      <c r="B44" s="28">
        <f t="shared" si="0"/>
        <v>4648.770833333336</v>
      </c>
      <c r="C44" s="26">
        <v>69</v>
      </c>
      <c r="D44" s="21">
        <f t="shared" si="1"/>
        <v>0.1305261922348879</v>
      </c>
      <c r="E44" s="21">
        <f t="shared" si="2"/>
        <v>0.9914448613718572</v>
      </c>
      <c r="F44" s="21">
        <f t="shared" si="3"/>
        <v>-0.9659258262813222</v>
      </c>
      <c r="G44" s="21">
        <f t="shared" si="4"/>
        <v>0.2588190451314296</v>
      </c>
      <c r="H44" s="21">
        <f t="shared" si="5"/>
        <v>68.64773394010605</v>
      </c>
      <c r="I44">
        <f t="shared" si="6"/>
        <v>60.4109828297057</v>
      </c>
    </row>
    <row r="45" spans="1:9" ht="15.75">
      <c r="A45" s="33">
        <v>41313.791666666664</v>
      </c>
      <c r="B45" s="28">
        <f t="shared" si="0"/>
        <v>4648.791666666664</v>
      </c>
      <c r="C45" s="26">
        <v>78</v>
      </c>
      <c r="D45" s="21">
        <f t="shared" si="1"/>
        <v>0.25881904508631404</v>
      </c>
      <c r="E45" s="21">
        <f t="shared" si="2"/>
        <v>0.9659258262934108</v>
      </c>
      <c r="F45" s="21">
        <f t="shared" si="3"/>
        <v>-0.8660254038012171</v>
      </c>
      <c r="G45" s="21">
        <f t="shared" si="4"/>
        <v>0.4999999999709389</v>
      </c>
      <c r="H45" s="21">
        <f t="shared" si="5"/>
        <v>68.52951240672387</v>
      </c>
      <c r="I45">
        <f t="shared" si="6"/>
        <v>60.12395787018498</v>
      </c>
    </row>
    <row r="46" spans="1:9" ht="15.75">
      <c r="A46" s="33">
        <v>41313.8125</v>
      </c>
      <c r="B46" s="28">
        <f t="shared" si="0"/>
        <v>4648.8125</v>
      </c>
      <c r="C46" s="26">
        <v>63</v>
      </c>
      <c r="D46" s="21">
        <f t="shared" si="1"/>
        <v>0.38268343236395574</v>
      </c>
      <c r="E46" s="21">
        <f t="shared" si="2"/>
        <v>0.9238795325117565</v>
      </c>
      <c r="F46" s="21">
        <f t="shared" si="3"/>
        <v>-0.7071067811882834</v>
      </c>
      <c r="G46" s="21">
        <f t="shared" si="4"/>
        <v>0.7071067811848116</v>
      </c>
      <c r="H46" s="21">
        <f t="shared" si="5"/>
        <v>68.37253740239761</v>
      </c>
      <c r="I46">
        <f t="shared" si="6"/>
        <v>59.92549642647726</v>
      </c>
    </row>
    <row r="47" spans="1:9" ht="15.75">
      <c r="A47" s="33">
        <v>41313.833333333336</v>
      </c>
      <c r="B47" s="28">
        <f t="shared" si="0"/>
        <v>4648.833333333336</v>
      </c>
      <c r="C47" s="26">
        <v>73</v>
      </c>
      <c r="D47" s="21">
        <f t="shared" si="1"/>
        <v>0.5000000000124045</v>
      </c>
      <c r="E47" s="21">
        <f t="shared" si="2"/>
        <v>0.8660254037772769</v>
      </c>
      <c r="F47" s="21">
        <f t="shared" si="3"/>
        <v>-0.499999999975191</v>
      </c>
      <c r="G47" s="21">
        <f t="shared" si="4"/>
        <v>0.8660254037987621</v>
      </c>
      <c r="H47" s="21">
        <f t="shared" si="5"/>
        <v>68.15797232560334</v>
      </c>
      <c r="I47">
        <f t="shared" si="6"/>
        <v>59.81899422902823</v>
      </c>
    </row>
    <row r="48" spans="1:9" ht="15.75">
      <c r="A48" s="33">
        <v>41313.854166666664</v>
      </c>
      <c r="B48" s="28">
        <f t="shared" si="0"/>
        <v>4648.854166666664</v>
      </c>
      <c r="C48" s="26">
        <v>66</v>
      </c>
      <c r="D48" s="21">
        <f t="shared" si="1"/>
        <v>0.608761428994901</v>
      </c>
      <c r="E48" s="21">
        <f t="shared" si="2"/>
        <v>0.7933533403018393</v>
      </c>
      <c r="F48" s="21">
        <f t="shared" si="3"/>
        <v>-0.2588190451361722</v>
      </c>
      <c r="G48" s="21">
        <f t="shared" si="4"/>
        <v>0.9659258262800514</v>
      </c>
      <c r="H48" s="21">
        <f t="shared" si="5"/>
        <v>67.8683067419314</v>
      </c>
      <c r="I48">
        <f t="shared" si="6"/>
        <v>59.806273559952245</v>
      </c>
    </row>
    <row r="49" spans="1:9" ht="15.75">
      <c r="A49" s="33">
        <v>41313.875</v>
      </c>
      <c r="B49" s="28">
        <f t="shared" si="0"/>
        <v>4648.875</v>
      </c>
      <c r="C49" s="26">
        <v>73</v>
      </c>
      <c r="D49" s="21">
        <f t="shared" si="1"/>
        <v>0.7071067811852264</v>
      </c>
      <c r="E49" s="21">
        <f t="shared" si="2"/>
        <v>0.7071067811878686</v>
      </c>
      <c r="F49" s="21">
        <f t="shared" si="3"/>
        <v>-3.73661377447293E-12</v>
      </c>
      <c r="G49" s="21">
        <f t="shared" si="4"/>
        <v>1</v>
      </c>
      <c r="H49" s="21">
        <f t="shared" si="5"/>
        <v>67.48909949008842</v>
      </c>
      <c r="I49">
        <f t="shared" si="6"/>
        <v>59.8875520734149</v>
      </c>
    </row>
    <row r="50" spans="1:9" ht="15.75">
      <c r="A50" s="33">
        <v>41313.895833333336</v>
      </c>
      <c r="B50" s="28">
        <f t="shared" si="0"/>
        <v>4648.895833333336</v>
      </c>
      <c r="C50" s="26">
        <v>69</v>
      </c>
      <c r="D50" s="21">
        <f t="shared" si="1"/>
        <v>0.7933533402995646</v>
      </c>
      <c r="E50" s="21">
        <f t="shared" si="2"/>
        <v>0.6087614289978655</v>
      </c>
      <c r="F50" s="21">
        <f t="shared" si="3"/>
        <v>0.25881904512895365</v>
      </c>
      <c r="G50" s="21">
        <f t="shared" si="4"/>
        <v>0.9659258262819856</v>
      </c>
      <c r="H50" s="21">
        <f t="shared" si="5"/>
        <v>67.01054767687309</v>
      </c>
      <c r="I50">
        <f t="shared" si="6"/>
        <v>60.06143907153748</v>
      </c>
    </row>
    <row r="51" spans="1:9" ht="15.75">
      <c r="A51" s="33">
        <v>41313.916666666664</v>
      </c>
      <c r="B51" s="28">
        <f t="shared" si="0"/>
        <v>4648.916666666664</v>
      </c>
      <c r="C51" s="26">
        <v>63</v>
      </c>
      <c r="D51" s="21">
        <f t="shared" si="1"/>
        <v>0.8660254037754086</v>
      </c>
      <c r="E51" s="21">
        <f t="shared" si="2"/>
        <v>0.5000000000156405</v>
      </c>
      <c r="F51" s="21">
        <f t="shared" si="3"/>
        <v>0.49999999996871897</v>
      </c>
      <c r="G51" s="21">
        <f t="shared" si="4"/>
        <v>0.8660254038024987</v>
      </c>
      <c r="H51" s="21">
        <f t="shared" si="5"/>
        <v>66.428764627952</v>
      </c>
      <c r="I51">
        <f t="shared" si="6"/>
        <v>60.324959299459884</v>
      </c>
    </row>
    <row r="52" spans="1:9" ht="15.75">
      <c r="A52" s="33">
        <v>41313.9375</v>
      </c>
      <c r="B52" s="28">
        <f t="shared" si="0"/>
        <v>4648.9375</v>
      </c>
      <c r="C52" s="26">
        <v>62</v>
      </c>
      <c r="D52" s="21">
        <f t="shared" si="1"/>
        <v>0.9238795325103265</v>
      </c>
      <c r="E52" s="21">
        <f t="shared" si="2"/>
        <v>0.3826834323674079</v>
      </c>
      <c r="F52" s="21">
        <f t="shared" si="3"/>
        <v>0.7071067811829991</v>
      </c>
      <c r="G52" s="21">
        <f t="shared" si="4"/>
        <v>0.707106781190096</v>
      </c>
      <c r="H52" s="21">
        <f t="shared" si="5"/>
        <v>65.74666926877526</v>
      </c>
      <c r="I52">
        <f t="shared" si="6"/>
        <v>60.67360385320984</v>
      </c>
    </row>
    <row r="53" spans="1:9" ht="15.75">
      <c r="A53" s="33">
        <v>41313.958333333336</v>
      </c>
      <c r="B53" s="28">
        <f t="shared" si="0"/>
        <v>4648.958333333336</v>
      </c>
      <c r="C53" s="26">
        <v>61</v>
      </c>
      <c r="D53" s="21">
        <f t="shared" si="1"/>
        <v>0.9659258262924437</v>
      </c>
      <c r="E53" s="21">
        <f t="shared" si="2"/>
        <v>0.2588190450899233</v>
      </c>
      <c r="F53" s="21">
        <f t="shared" si="3"/>
        <v>0.8660254037974805</v>
      </c>
      <c r="G53" s="21">
        <f t="shared" si="4"/>
        <v>0.4999999999774109</v>
      </c>
      <c r="H53" s="21">
        <f t="shared" si="5"/>
        <v>64.97441564286432</v>
      </c>
      <c r="I53">
        <f t="shared" si="6"/>
        <v>61.101407327729504</v>
      </c>
    </row>
    <row r="54" spans="1:9" ht="15.75">
      <c r="A54" s="33">
        <v>41313.979166666664</v>
      </c>
      <c r="B54" s="28">
        <f t="shared" si="0"/>
        <v>4648.979166666664</v>
      </c>
      <c r="C54" s="26">
        <v>60</v>
      </c>
      <c r="D54" s="21">
        <f t="shared" si="1"/>
        <v>0.9914448613718443</v>
      </c>
      <c r="E54" s="21">
        <f t="shared" si="2"/>
        <v>0.13052619223498568</v>
      </c>
      <c r="F54" s="21">
        <f t="shared" si="3"/>
        <v>0.9659258262812711</v>
      </c>
      <c r="G54" s="21">
        <f t="shared" si="4"/>
        <v>0.2588190451316202</v>
      </c>
      <c r="H54" s="21">
        <f t="shared" si="5"/>
        <v>64.12932254003873</v>
      </c>
      <c r="I54">
        <f t="shared" si="6"/>
        <v>61.60104988678087</v>
      </c>
    </row>
    <row r="55" spans="1:9" ht="15.75">
      <c r="A55" s="33">
        <v>41314</v>
      </c>
      <c r="B55" s="28">
        <f t="shared" si="0"/>
        <v>4649</v>
      </c>
      <c r="C55" s="26">
        <v>62</v>
      </c>
      <c r="D55" s="21">
        <f t="shared" si="1"/>
        <v>1</v>
      </c>
      <c r="E55" s="21">
        <f t="shared" si="2"/>
        <v>-4.879998315165945E-13</v>
      </c>
      <c r="F55" s="21">
        <f t="shared" si="3"/>
        <v>1</v>
      </c>
      <c r="G55" s="21">
        <f t="shared" si="4"/>
        <v>-9.75999663033189E-13</v>
      </c>
      <c r="H55" s="21">
        <f t="shared" si="5"/>
        <v>63.23529739567012</v>
      </c>
      <c r="I55">
        <f t="shared" si="6"/>
        <v>62.16398250798225</v>
      </c>
    </row>
    <row r="56" spans="1:9" ht="15.75">
      <c r="A56" s="33">
        <v>41314.020833333336</v>
      </c>
      <c r="B56" s="28">
        <f t="shared" si="0"/>
        <v>4649.020833333336</v>
      </c>
      <c r="C56" s="26">
        <v>63</v>
      </c>
      <c r="D56" s="21">
        <f t="shared" si="1"/>
        <v>0.9914448613721918</v>
      </c>
      <c r="E56" s="21">
        <f t="shared" si="2"/>
        <v>-0.1305261922323465</v>
      </c>
      <c r="F56" s="21">
        <f t="shared" si="3"/>
        <v>0.9659258262826491</v>
      </c>
      <c r="G56" s="21">
        <f t="shared" si="4"/>
        <v>-0.25881904512647763</v>
      </c>
      <c r="H56" s="21">
        <f t="shared" si="5"/>
        <v>62.32178338722983</v>
      </c>
      <c r="I56">
        <f t="shared" si="6"/>
        <v>62.78057325793531</v>
      </c>
    </row>
    <row r="57" spans="1:9" ht="15.75">
      <c r="A57" s="33">
        <v>41314.041666666664</v>
      </c>
      <c r="B57" s="28">
        <f t="shared" si="0"/>
        <v>4649.041666666664</v>
      </c>
      <c r="C57" s="26">
        <v>66</v>
      </c>
      <c r="D57" s="21">
        <f t="shared" si="1"/>
        <v>0.9659258262931327</v>
      </c>
      <c r="E57" s="21">
        <f t="shared" si="2"/>
        <v>-0.25881904508735204</v>
      </c>
      <c r="F57" s="21">
        <f t="shared" si="3"/>
        <v>0.8660254038001425</v>
      </c>
      <c r="G57" s="21">
        <f t="shared" si="4"/>
        <v>-0.4999999999728002</v>
      </c>
      <c r="H57" s="21">
        <f t="shared" si="5"/>
        <v>61.42229161508063</v>
      </c>
      <c r="I57">
        <f t="shared" si="6"/>
        <v>63.44027209776285</v>
      </c>
    </row>
    <row r="58" spans="1:9" ht="15.75">
      <c r="A58" s="33">
        <v>41314.0625</v>
      </c>
      <c r="B58" s="28">
        <f t="shared" si="0"/>
        <v>4649.0625</v>
      </c>
      <c r="C58" s="26">
        <v>61</v>
      </c>
      <c r="D58" s="21">
        <f t="shared" si="1"/>
        <v>0.9238795325113452</v>
      </c>
      <c r="E58" s="21">
        <f t="shared" si="2"/>
        <v>-0.38268343236494856</v>
      </c>
      <c r="F58" s="21">
        <f t="shared" si="3"/>
        <v>0.7071067811867636</v>
      </c>
      <c r="G58" s="21">
        <f t="shared" si="4"/>
        <v>-0.7071067811863314</v>
      </c>
      <c r="H58" s="21">
        <f t="shared" si="5"/>
        <v>60.572609182638416</v>
      </c>
      <c r="I58">
        <f t="shared" si="6"/>
        <v>64.13179139783264</v>
      </c>
    </row>
    <row r="59" spans="1:9" ht="15.75">
      <c r="A59" s="33">
        <v>41314.083333333336</v>
      </c>
      <c r="B59" s="28">
        <f t="shared" si="0"/>
        <v>4649.083333333336</v>
      </c>
      <c r="C59" s="26">
        <v>62</v>
      </c>
      <c r="D59" s="21">
        <f t="shared" si="1"/>
        <v>0.8660254037767395</v>
      </c>
      <c r="E59" s="21">
        <f t="shared" si="2"/>
        <v>-0.5000000000133352</v>
      </c>
      <c r="F59" s="21">
        <f t="shared" si="3"/>
        <v>0.49999999997332967</v>
      </c>
      <c r="G59" s="21">
        <f t="shared" si="4"/>
        <v>-0.8660254037998367</v>
      </c>
      <c r="H59" s="21">
        <f t="shared" si="5"/>
        <v>59.808796879614746</v>
      </c>
      <c r="I59">
        <f t="shared" si="6"/>
        <v>64.84329907097887</v>
      </c>
    </row>
    <row r="60" spans="1:9" ht="15.75">
      <c r="A60" s="33">
        <v>41314.104166666664</v>
      </c>
      <c r="B60" s="28">
        <f t="shared" si="0"/>
        <v>4649.104166666664</v>
      </c>
      <c r="C60" s="26">
        <v>62</v>
      </c>
      <c r="D60" s="21">
        <f t="shared" si="1"/>
        <v>0.7933533403011851</v>
      </c>
      <c r="E60" s="21">
        <f t="shared" si="2"/>
        <v>-0.6087614289957536</v>
      </c>
      <c r="F60" s="21">
        <f t="shared" si="3"/>
        <v>0.25881904513409615</v>
      </c>
      <c r="G60" s="21">
        <f t="shared" si="4"/>
        <v>-0.9659258262806076</v>
      </c>
      <c r="H60" s="21">
        <f t="shared" si="5"/>
        <v>59.165105448976476</v>
      </c>
      <c r="I60">
        <f t="shared" si="6"/>
        <v>65.56262102338411</v>
      </c>
    </row>
    <row r="61" spans="1:9" ht="15.75">
      <c r="A61" s="33">
        <v>41314.125</v>
      </c>
      <c r="B61" s="28">
        <f t="shared" si="0"/>
        <v>4649.125</v>
      </c>
      <c r="C61" s="26">
        <v>65</v>
      </c>
      <c r="D61" s="21">
        <f t="shared" si="1"/>
        <v>0.7071067811871088</v>
      </c>
      <c r="E61" s="21">
        <f t="shared" si="2"/>
        <v>-0.7071067811859864</v>
      </c>
      <c r="F61" s="21">
        <f t="shared" si="3"/>
        <v>1.5873445136441178E-12</v>
      </c>
      <c r="G61" s="21">
        <f t="shared" si="4"/>
        <v>-1</v>
      </c>
      <c r="H61" s="21">
        <f t="shared" si="5"/>
        <v>58.67194604863762</v>
      </c>
      <c r="I61">
        <f t="shared" si="6"/>
        <v>66.2774494575251</v>
      </c>
    </row>
    <row r="62" spans="1:9" ht="15.75">
      <c r="A62" s="33">
        <v>41314.145833333336</v>
      </c>
      <c r="B62" s="28">
        <f t="shared" si="0"/>
        <v>4649.145833333336</v>
      </c>
      <c r="C62" s="26">
        <v>68</v>
      </c>
      <c r="D62" s="21">
        <f t="shared" si="1"/>
        <v>0.6087614289970129</v>
      </c>
      <c r="E62" s="21">
        <f t="shared" si="2"/>
        <v>-0.7933533403002189</v>
      </c>
      <c r="F62" s="21">
        <f t="shared" si="3"/>
        <v>-0.25881904513102966</v>
      </c>
      <c r="G62" s="21">
        <f t="shared" si="4"/>
        <v>-0.9659258262814293</v>
      </c>
      <c r="H62" s="21">
        <f t="shared" si="5"/>
        <v>58.35404800743388</v>
      </c>
      <c r="I62">
        <f t="shared" si="6"/>
        <v>66.97555346044366</v>
      </c>
    </row>
    <row r="63" spans="1:9" ht="15.75">
      <c r="A63" s="33">
        <v>41314.166666666664</v>
      </c>
      <c r="B63" s="28">
        <f t="shared" si="0"/>
        <v>4649.166666666664</v>
      </c>
      <c r="C63" s="26">
        <v>63</v>
      </c>
      <c r="D63" s="21">
        <f t="shared" si="1"/>
        <v>0.5000000000147099</v>
      </c>
      <c r="E63" s="21">
        <f t="shared" si="2"/>
        <v>-0.866025403775946</v>
      </c>
      <c r="F63" s="21">
        <f t="shared" si="3"/>
        <v>-0.4999999999705803</v>
      </c>
      <c r="G63" s="21">
        <f t="shared" si="4"/>
        <v>-0.8660254038014241</v>
      </c>
      <c r="H63" s="21">
        <f t="shared" si="5"/>
        <v>58.22892547776629</v>
      </c>
      <c r="I63">
        <f t="shared" si="6"/>
        <v>67.64498827886077</v>
      </c>
    </row>
    <row r="64" spans="1:9" ht="15.75">
      <c r="A64" s="33">
        <v>41314.1875</v>
      </c>
      <c r="B64" s="28">
        <f t="shared" si="0"/>
        <v>4649.1875</v>
      </c>
      <c r="C64" s="26">
        <v>63</v>
      </c>
      <c r="D64" s="21">
        <f t="shared" si="1"/>
        <v>0.3826834323664151</v>
      </c>
      <c r="E64" s="21">
        <f t="shared" si="2"/>
        <v>-0.9238795325107378</v>
      </c>
      <c r="F64" s="21">
        <f t="shared" si="3"/>
        <v>-0.7071067811845189</v>
      </c>
      <c r="G64" s="21">
        <f t="shared" si="4"/>
        <v>-0.7071067811885762</v>
      </c>
      <c r="H64" s="21">
        <f t="shared" si="5"/>
        <v>58.30575488411843</v>
      </c>
      <c r="I64">
        <f t="shared" si="6"/>
        <v>68.27429969791122</v>
      </c>
    </row>
    <row r="65" spans="1:9" ht="15.75">
      <c r="A65" s="33">
        <v>41314.208333333336</v>
      </c>
      <c r="B65" s="28">
        <f t="shared" si="0"/>
        <v>4649.208333333336</v>
      </c>
      <c r="C65" s="26">
        <v>63</v>
      </c>
      <c r="D65" s="21">
        <f t="shared" si="1"/>
        <v>0.2588190450888853</v>
      </c>
      <c r="E65" s="21">
        <f t="shared" si="2"/>
        <v>-0.965925826292722</v>
      </c>
      <c r="F65" s="21">
        <f t="shared" si="3"/>
        <v>-0.8660254037985551</v>
      </c>
      <c r="G65" s="21">
        <f t="shared" si="4"/>
        <v>-0.49999999997554956</v>
      </c>
      <c r="H65" s="21">
        <f t="shared" si="5"/>
        <v>58.58473845150786</v>
      </c>
      <c r="I65">
        <f t="shared" si="6"/>
        <v>68.85272002448667</v>
      </c>
    </row>
    <row r="66" spans="1:9" ht="15.75">
      <c r="A66" s="33">
        <v>41314.229166666664</v>
      </c>
      <c r="B66" s="28">
        <f t="shared" si="0"/>
        <v>4649.229166666664</v>
      </c>
      <c r="C66" s="26">
        <v>63</v>
      </c>
      <c r="D66" s="21">
        <f t="shared" si="1"/>
        <v>0.1305261922375271</v>
      </c>
      <c r="E66" s="21">
        <f t="shared" si="2"/>
        <v>-0.9914448613715097</v>
      </c>
      <c r="F66" s="21">
        <f t="shared" si="3"/>
        <v>-0.9659258262799443</v>
      </c>
      <c r="G66" s="21">
        <f t="shared" si="4"/>
        <v>-0.25881904513657217</v>
      </c>
      <c r="H66" s="21">
        <f t="shared" si="5"/>
        <v>59.056997377666384</v>
      </c>
      <c r="I66">
        <f t="shared" si="6"/>
        <v>69.37035232625371</v>
      </c>
    </row>
    <row r="67" spans="1:9" ht="15.75">
      <c r="A67" s="33">
        <v>41314.25</v>
      </c>
      <c r="B67" s="28">
        <f aca="true" t="shared" si="7" ref="B67:B130">A67-36665</f>
        <v>4649.25</v>
      </c>
      <c r="C67" s="26">
        <v>62</v>
      </c>
      <c r="D67" s="21">
        <f aca="true" t="shared" si="8" ref="D67:D130">COS(2*PI()*B67)</f>
        <v>2.0753443451607123E-12</v>
      </c>
      <c r="E67" s="21">
        <f aca="true" t="shared" si="9" ref="E67:E130">-SIN(2*PI()*B67)</f>
        <v>-1</v>
      </c>
      <c r="F67" s="21">
        <f aca="true" t="shared" si="10" ref="F67:F130">COS(2*PI()*B67/0.5)</f>
        <v>-1</v>
      </c>
      <c r="G67" s="21">
        <f aca="true" t="shared" si="11" ref="G67:G130">-SIN(2*PI()*B67/0.5)</f>
        <v>-4.150688690321425E-12</v>
      </c>
      <c r="H67" s="21">
        <f aca="true" t="shared" si="12" ref="H67:H130">TREND(C$2:C$238,D$2:G$238,D67:G67,TRUE)</f>
        <v>59.70500352313398</v>
      </c>
      <c r="I67">
        <f aca="true" t="shared" si="13" ref="I67:I130">65.3+5.5*COS(2*PI()*B67+4.10565795119826)</f>
        <v>69.81833977138572</v>
      </c>
    </row>
    <row r="68" spans="1:9" ht="15.75">
      <c r="A68" s="33">
        <v>41314.270833333336</v>
      </c>
      <c r="B68" s="28">
        <f t="shared" si="7"/>
        <v>4649.270833333336</v>
      </c>
      <c r="C68" s="26">
        <v>61</v>
      </c>
      <c r="D68" s="21">
        <f t="shared" si="8"/>
        <v>-0.13052619223341191</v>
      </c>
      <c r="E68" s="21">
        <f t="shared" si="9"/>
        <v>-0.9914448613720515</v>
      </c>
      <c r="F68" s="21">
        <f t="shared" si="10"/>
        <v>-0.9659258262820928</v>
      </c>
      <c r="G68" s="21">
        <f t="shared" si="11"/>
        <v>0.25881904512855364</v>
      </c>
      <c r="H68" s="21">
        <f t="shared" si="12"/>
        <v>60.50352316388062</v>
      </c>
      <c r="I68">
        <f t="shared" si="13"/>
        <v>70.18901717029054</v>
      </c>
    </row>
    <row r="69" spans="1:9" ht="15.75">
      <c r="A69" s="33">
        <v>41314.291666666664</v>
      </c>
      <c r="B69" s="28">
        <f t="shared" si="7"/>
        <v>4649.291666666664</v>
      </c>
      <c r="C69" s="26">
        <v>60</v>
      </c>
      <c r="D69" s="21">
        <f t="shared" si="8"/>
        <v>-0.2588190450883901</v>
      </c>
      <c r="E69" s="21">
        <f t="shared" si="9"/>
        <v>-0.9659258262928546</v>
      </c>
      <c r="F69" s="21">
        <f t="shared" si="10"/>
        <v>-0.8660254037990678</v>
      </c>
      <c r="G69" s="21">
        <f t="shared" si="11"/>
        <v>0.49999999997466155</v>
      </c>
      <c r="H69" s="21">
        <f t="shared" si="12"/>
        <v>61.4210127849784</v>
      </c>
      <c r="I69">
        <f t="shared" si="13"/>
        <v>70.476042129819</v>
      </c>
    </row>
    <row r="70" spans="1:9" ht="15.75">
      <c r="A70" s="33">
        <v>41314.3125</v>
      </c>
      <c r="B70" s="28">
        <f t="shared" si="7"/>
        <v>4649.3125</v>
      </c>
      <c r="C70" s="26">
        <v>62</v>
      </c>
      <c r="D70" s="21">
        <f t="shared" si="8"/>
        <v>-0.38268343236258034</v>
      </c>
      <c r="E70" s="21">
        <f t="shared" si="9"/>
        <v>-0.9238795325123262</v>
      </c>
      <c r="F70" s="21">
        <f t="shared" si="10"/>
        <v>-0.7071067811903888</v>
      </c>
      <c r="G70" s="21">
        <f t="shared" si="11"/>
        <v>0.7071067811827063</v>
      </c>
      <c r="H70" s="21">
        <f t="shared" si="12"/>
        <v>62.42137733483453</v>
      </c>
      <c r="I70">
        <f t="shared" si="13"/>
        <v>70.674503573521</v>
      </c>
    </row>
    <row r="71" spans="1:9" ht="15.75">
      <c r="A71" s="33">
        <v>41314.333333333336</v>
      </c>
      <c r="B71" s="28">
        <f t="shared" si="7"/>
        <v>4649.333333333336</v>
      </c>
      <c r="C71" s="26">
        <v>81</v>
      </c>
      <c r="D71" s="21">
        <f t="shared" si="8"/>
        <v>-0.5000000000111152</v>
      </c>
      <c r="E71" s="21">
        <f t="shared" si="9"/>
        <v>-0.8660254037780213</v>
      </c>
      <c r="F71" s="21">
        <f t="shared" si="10"/>
        <v>-0.4999999999777695</v>
      </c>
      <c r="G71" s="21">
        <f t="shared" si="11"/>
        <v>0.8660254037972734</v>
      </c>
      <c r="H71" s="21">
        <f t="shared" si="12"/>
        <v>63.46597781100317</v>
      </c>
      <c r="I71">
        <f t="shared" si="13"/>
        <v>70.78100577097109</v>
      </c>
    </row>
    <row r="72" spans="1:9" ht="15.75">
      <c r="A72" s="33">
        <v>41314.375</v>
      </c>
      <c r="B72" s="28">
        <f t="shared" si="7"/>
        <v>4649.375</v>
      </c>
      <c r="C72" s="26">
        <v>69</v>
      </c>
      <c r="D72" s="21">
        <f t="shared" si="8"/>
        <v>-0.7071067811867462</v>
      </c>
      <c r="E72" s="21">
        <f t="shared" si="9"/>
        <v>-0.7071067811863488</v>
      </c>
      <c r="F72" s="21">
        <f t="shared" si="10"/>
        <v>5.619247471846944E-13</v>
      </c>
      <c r="G72" s="21">
        <f t="shared" si="11"/>
        <v>1</v>
      </c>
      <c r="H72" s="21">
        <f t="shared" si="12"/>
        <v>65.53336175453462</v>
      </c>
      <c r="I72">
        <f t="shared" si="13"/>
        <v>70.712447926583</v>
      </c>
    </row>
    <row r="73" spans="1:9" ht="15.75">
      <c r="A73" s="33">
        <v>41314.395833333336</v>
      </c>
      <c r="B73" s="28">
        <f t="shared" si="7"/>
        <v>4649.395833333336</v>
      </c>
      <c r="C73" s="26">
        <v>68</v>
      </c>
      <c r="D73" s="21">
        <f t="shared" si="8"/>
        <v>-0.793353340300873</v>
      </c>
      <c r="E73" s="21">
        <f t="shared" si="9"/>
        <v>-0.6087614289961604</v>
      </c>
      <c r="F73" s="21">
        <f t="shared" si="10"/>
        <v>0.2588190451331057</v>
      </c>
      <c r="G73" s="21">
        <f t="shared" si="11"/>
        <v>0.9659258262808731</v>
      </c>
      <c r="H73" s="21">
        <f t="shared" si="12"/>
        <v>66.4850830557348</v>
      </c>
      <c r="I73">
        <f t="shared" si="13"/>
        <v>70.53856092845892</v>
      </c>
    </row>
    <row r="74" spans="1:9" ht="15.75">
      <c r="A74" s="33">
        <v>41314.416666666664</v>
      </c>
      <c r="B74" s="28">
        <f t="shared" si="7"/>
        <v>4649.416666666664</v>
      </c>
      <c r="C74" s="26">
        <v>71</v>
      </c>
      <c r="D74" s="21">
        <f t="shared" si="8"/>
        <v>-0.8660254037764832</v>
      </c>
      <c r="E74" s="21">
        <f t="shared" si="9"/>
        <v>-0.5000000000137792</v>
      </c>
      <c r="F74" s="21">
        <f t="shared" si="10"/>
        <v>0.4999999999724416</v>
      </c>
      <c r="G74" s="21">
        <f t="shared" si="11"/>
        <v>0.8660254038003495</v>
      </c>
      <c r="H74" s="21">
        <f t="shared" si="12"/>
        <v>67.34256396606655</v>
      </c>
      <c r="I74">
        <f t="shared" si="13"/>
        <v>70.27504070053507</v>
      </c>
    </row>
    <row r="75" spans="1:9" ht="15.75">
      <c r="A75" s="33">
        <v>41314.4375</v>
      </c>
      <c r="B75" s="28">
        <f t="shared" si="7"/>
        <v>4649.4375</v>
      </c>
      <c r="C75" s="26">
        <v>65</v>
      </c>
      <c r="D75" s="21">
        <f t="shared" si="8"/>
        <v>-0.9238795325111491</v>
      </c>
      <c r="E75" s="21">
        <f t="shared" si="9"/>
        <v>-0.38268343236542224</v>
      </c>
      <c r="F75" s="21">
        <f t="shared" si="10"/>
        <v>0.7071067811860385</v>
      </c>
      <c r="G75" s="21">
        <f t="shared" si="11"/>
        <v>0.7071067811870565</v>
      </c>
      <c r="H75" s="21">
        <f t="shared" si="12"/>
        <v>68.08409720663053</v>
      </c>
      <c r="I75">
        <f t="shared" si="13"/>
        <v>69.92639614678376</v>
      </c>
    </row>
    <row r="76" spans="1:9" ht="15.75">
      <c r="A76" s="33">
        <v>41314.458333333336</v>
      </c>
      <c r="B76" s="28">
        <f t="shared" si="7"/>
        <v>4649.458333333336</v>
      </c>
      <c r="C76" s="26">
        <v>60</v>
      </c>
      <c r="D76" s="21">
        <f t="shared" si="8"/>
        <v>-0.9659258262930001</v>
      </c>
      <c r="E76" s="21">
        <f t="shared" si="9"/>
        <v>-0.2588190450878473</v>
      </c>
      <c r="F76" s="21">
        <f t="shared" si="10"/>
        <v>0.8660254037996298</v>
      </c>
      <c r="G76" s="21">
        <f t="shared" si="11"/>
        <v>0.49999999997368827</v>
      </c>
      <c r="H76" s="21">
        <f t="shared" si="12"/>
        <v>68.69547814037668</v>
      </c>
      <c r="I76">
        <f t="shared" si="13"/>
        <v>69.49859267226286</v>
      </c>
    </row>
    <row r="77" spans="1:9" ht="15.75">
      <c r="A77" s="33">
        <v>41314.479166666664</v>
      </c>
      <c r="B77" s="28">
        <f t="shared" si="7"/>
        <v>4649.479166666664</v>
      </c>
      <c r="C77" s="26">
        <v>61</v>
      </c>
      <c r="D77" s="21">
        <f t="shared" si="8"/>
        <v>-0.99144486137165</v>
      </c>
      <c r="E77" s="21">
        <f t="shared" si="9"/>
        <v>-0.13052619223646167</v>
      </c>
      <c r="F77" s="21">
        <f t="shared" si="10"/>
        <v>0.9659258262805005</v>
      </c>
      <c r="G77" s="21">
        <f t="shared" si="11"/>
        <v>0.25881904513449616</v>
      </c>
      <c r="H77" s="21">
        <f t="shared" si="12"/>
        <v>69.17035118574898</v>
      </c>
      <c r="I77">
        <f t="shared" si="13"/>
        <v>68.99895011322518</v>
      </c>
    </row>
    <row r="78" spans="1:9" ht="15.75">
      <c r="A78" s="33">
        <v>41314.5</v>
      </c>
      <c r="B78" s="28">
        <f t="shared" si="7"/>
        <v>4649.5</v>
      </c>
      <c r="C78" s="26">
        <v>60</v>
      </c>
      <c r="D78" s="21">
        <f t="shared" si="8"/>
        <v>-1</v>
      </c>
      <c r="E78" s="21">
        <f t="shared" si="9"/>
        <v>-1.0007097147463062E-12</v>
      </c>
      <c r="F78" s="21">
        <f t="shared" si="10"/>
        <v>1</v>
      </c>
      <c r="G78" s="21">
        <f t="shared" si="11"/>
        <v>2.0014194294926124E-12</v>
      </c>
      <c r="H78" s="21">
        <f t="shared" si="12"/>
        <v>69.51003879225959</v>
      </c>
      <c r="I78">
        <f t="shared" si="13"/>
        <v>68.43601749202448</v>
      </c>
    </row>
    <row r="79" spans="1:9" ht="15.75">
      <c r="A79" s="33">
        <v>41314.520833333336</v>
      </c>
      <c r="B79" s="28">
        <f t="shared" si="7"/>
        <v>4649.520833333336</v>
      </c>
      <c r="C79" s="26">
        <v>60</v>
      </c>
      <c r="D79" s="21">
        <f t="shared" si="8"/>
        <v>-0.9914448613719112</v>
      </c>
      <c r="E79" s="21">
        <f t="shared" si="9"/>
        <v>0.13052619223447737</v>
      </c>
      <c r="F79" s="21">
        <f t="shared" si="10"/>
        <v>0.9659258262815366</v>
      </c>
      <c r="G79" s="21">
        <f t="shared" si="11"/>
        <v>-0.2588190451306297</v>
      </c>
      <c r="H79" s="21">
        <f t="shared" si="12"/>
        <v>69.7228749696649</v>
      </c>
      <c r="I79">
        <f t="shared" si="13"/>
        <v>67.81942674205418</v>
      </c>
    </row>
    <row r="80" spans="1:9" ht="15.75">
      <c r="A80" s="33">
        <v>41314.541666666664</v>
      </c>
      <c r="B80" s="28">
        <f t="shared" si="7"/>
        <v>4649.541666666664</v>
      </c>
      <c r="C80" s="26">
        <v>66</v>
      </c>
      <c r="D80" s="21">
        <f t="shared" si="8"/>
        <v>-0.9659258262935181</v>
      </c>
      <c r="E80" s="21">
        <f t="shared" si="9"/>
        <v>0.2588190450859141</v>
      </c>
      <c r="F80" s="21">
        <f t="shared" si="10"/>
        <v>0.8660254038016312</v>
      </c>
      <c r="G80" s="21">
        <f t="shared" si="11"/>
        <v>-0.4999999999702217</v>
      </c>
      <c r="H80" s="21">
        <f t="shared" si="12"/>
        <v>69.8230986540994</v>
      </c>
      <c r="I80">
        <f t="shared" si="13"/>
        <v>67.15972790224485</v>
      </c>
    </row>
    <row r="81" spans="1:9" ht="15.75">
      <c r="A81" s="33">
        <v>41314.5625</v>
      </c>
      <c r="B81" s="28">
        <f t="shared" si="7"/>
        <v>4649.5625</v>
      </c>
      <c r="C81" s="26">
        <v>68</v>
      </c>
      <c r="D81" s="21">
        <f t="shared" si="8"/>
        <v>-0.9238795325119149</v>
      </c>
      <c r="E81" s="21">
        <f t="shared" si="9"/>
        <v>0.38268343236357316</v>
      </c>
      <c r="F81" s="21">
        <f t="shared" si="10"/>
        <v>0.707106781188869</v>
      </c>
      <c r="G81" s="21">
        <f t="shared" si="11"/>
        <v>-0.707106781184226</v>
      </c>
      <c r="H81" s="21">
        <f t="shared" si="12"/>
        <v>69.829391540985</v>
      </c>
      <c r="I81">
        <f t="shared" si="13"/>
        <v>66.46820860217535</v>
      </c>
    </row>
    <row r="82" spans="1:9" ht="15.75">
      <c r="A82" s="33">
        <v>41314.583333333336</v>
      </c>
      <c r="B82" s="28">
        <f t="shared" si="7"/>
        <v>4649.583333333336</v>
      </c>
      <c r="C82" s="26">
        <v>73</v>
      </c>
      <c r="D82" s="21">
        <f t="shared" si="8"/>
        <v>-0.8660254037774839</v>
      </c>
      <c r="E82" s="21">
        <f t="shared" si="9"/>
        <v>0.5000000000120459</v>
      </c>
      <c r="F82" s="21">
        <f t="shared" si="10"/>
        <v>0.49999999997590816</v>
      </c>
      <c r="G82" s="21">
        <f t="shared" si="11"/>
        <v>-0.866025403798348</v>
      </c>
      <c r="H82" s="21">
        <f t="shared" si="12"/>
        <v>69.76316844463508</v>
      </c>
      <c r="I82">
        <f t="shared" si="13"/>
        <v>65.75670092902928</v>
      </c>
    </row>
    <row r="83" spans="1:9" ht="15.75">
      <c r="A83" s="33">
        <v>41314.604166666664</v>
      </c>
      <c r="B83" s="28">
        <f t="shared" si="7"/>
        <v>4649.604166666664</v>
      </c>
      <c r="C83" s="26">
        <v>88</v>
      </c>
      <c r="D83" s="21">
        <f t="shared" si="8"/>
        <v>-0.7933533403020914</v>
      </c>
      <c r="E83" s="21">
        <f t="shared" si="9"/>
        <v>0.6087614289945725</v>
      </c>
      <c r="F83" s="21">
        <f t="shared" si="10"/>
        <v>0.2588190451369721</v>
      </c>
      <c r="G83" s="21">
        <f t="shared" si="11"/>
        <v>-0.965925826279837</v>
      </c>
      <c r="H83" s="21">
        <f t="shared" si="12"/>
        <v>69.64674416312067</v>
      </c>
      <c r="I83">
        <f t="shared" si="13"/>
        <v>65.03737897662407</v>
      </c>
    </row>
    <row r="84" spans="1:9" ht="15.75">
      <c r="A84" s="33">
        <v>41314.75</v>
      </c>
      <c r="B84" s="28">
        <f t="shared" si="7"/>
        <v>4649.75</v>
      </c>
      <c r="C84" s="26">
        <v>71</v>
      </c>
      <c r="D84" s="21">
        <f t="shared" si="8"/>
        <v>7.392491566809989E-14</v>
      </c>
      <c r="E84" s="21">
        <f t="shared" si="9"/>
        <v>1</v>
      </c>
      <c r="F84" s="21">
        <f t="shared" si="10"/>
        <v>-1</v>
      </c>
      <c r="G84" s="21">
        <f t="shared" si="11"/>
        <v>1.4784983133619978E-13</v>
      </c>
      <c r="H84" s="21">
        <f t="shared" si="12"/>
        <v>68.74557574979305</v>
      </c>
      <c r="I84">
        <f t="shared" si="13"/>
        <v>60.78166022860752</v>
      </c>
    </row>
    <row r="85" spans="1:9" ht="15.75">
      <c r="A85" s="33">
        <v>41314.770833333336</v>
      </c>
      <c r="B85" s="28">
        <f t="shared" si="7"/>
        <v>4649.770833333336</v>
      </c>
      <c r="C85" s="26">
        <v>65</v>
      </c>
      <c r="D85" s="21">
        <f t="shared" si="8"/>
        <v>0.1305261922355428</v>
      </c>
      <c r="E85" s="21">
        <f t="shared" si="9"/>
        <v>0.9914448613717709</v>
      </c>
      <c r="F85" s="21">
        <f t="shared" si="10"/>
        <v>-0.9659258262809802</v>
      </c>
      <c r="G85" s="21">
        <f t="shared" si="11"/>
        <v>0.2588190451327057</v>
      </c>
      <c r="H85" s="21">
        <f t="shared" si="12"/>
        <v>68.64773394010551</v>
      </c>
      <c r="I85">
        <f t="shared" si="13"/>
        <v>60.41098282970404</v>
      </c>
    </row>
    <row r="86" spans="1:9" ht="15.75">
      <c r="A86" s="33">
        <v>41314.791666666664</v>
      </c>
      <c r="B86" s="28">
        <f t="shared" si="7"/>
        <v>4649.791666666664</v>
      </c>
      <c r="C86" s="26">
        <v>71</v>
      </c>
      <c r="D86" s="21">
        <f t="shared" si="8"/>
        <v>0.2588190450869521</v>
      </c>
      <c r="E86" s="21">
        <f t="shared" si="9"/>
        <v>0.9659258262932399</v>
      </c>
      <c r="F86" s="21">
        <f t="shared" si="10"/>
        <v>-0.8660254038005565</v>
      </c>
      <c r="G86" s="21">
        <f t="shared" si="11"/>
        <v>0.499999999972083</v>
      </c>
      <c r="H86" s="21">
        <f t="shared" si="12"/>
        <v>68.52951240672319</v>
      </c>
      <c r="I86">
        <f t="shared" si="13"/>
        <v>60.12395787018376</v>
      </c>
    </row>
    <row r="87" spans="1:9" ht="15.75">
      <c r="A87" s="33">
        <v>41314.8125</v>
      </c>
      <c r="B87" s="28">
        <f t="shared" si="7"/>
        <v>4649.8125</v>
      </c>
      <c r="C87" s="26">
        <v>71</v>
      </c>
      <c r="D87" s="21">
        <f t="shared" si="8"/>
        <v>0.38268343236456603</v>
      </c>
      <c r="E87" s="21">
        <f t="shared" si="9"/>
        <v>0.9238795325115037</v>
      </c>
      <c r="F87" s="21">
        <f t="shared" si="10"/>
        <v>-0.7071067811873493</v>
      </c>
      <c r="G87" s="21">
        <f t="shared" si="11"/>
        <v>0.7071067811857458</v>
      </c>
      <c r="H87" s="21">
        <f t="shared" si="12"/>
        <v>68.37253740239669</v>
      </c>
      <c r="I87">
        <f t="shared" si="13"/>
        <v>59.925496426476485</v>
      </c>
    </row>
    <row r="88" spans="1:9" ht="15.75">
      <c r="A88" s="33">
        <v>41314.833333333336</v>
      </c>
      <c r="B88" s="28">
        <f t="shared" si="7"/>
        <v>4649.833333333336</v>
      </c>
      <c r="C88" s="26">
        <v>68</v>
      </c>
      <c r="D88" s="21">
        <f t="shared" si="8"/>
        <v>0.5000000000129766</v>
      </c>
      <c r="E88" s="21">
        <f t="shared" si="9"/>
        <v>0.8660254037769466</v>
      </c>
      <c r="F88" s="21">
        <f t="shared" si="10"/>
        <v>-0.49999999997404687</v>
      </c>
      <c r="G88" s="21">
        <f t="shared" si="11"/>
        <v>0.8660254037994227</v>
      </c>
      <c r="H88" s="21">
        <f t="shared" si="12"/>
        <v>68.15797232560207</v>
      </c>
      <c r="I88">
        <f t="shared" si="13"/>
        <v>59.81899422902792</v>
      </c>
    </row>
    <row r="89" spans="1:9" ht="15.75">
      <c r="A89" s="33">
        <v>41314.854166666664</v>
      </c>
      <c r="B89" s="28">
        <f t="shared" si="7"/>
        <v>4649.854166666664</v>
      </c>
      <c r="C89" s="26">
        <v>63</v>
      </c>
      <c r="D89" s="21">
        <f t="shared" si="8"/>
        <v>0.6087614289954251</v>
      </c>
      <c r="E89" s="21">
        <f t="shared" si="9"/>
        <v>0.7933533403014372</v>
      </c>
      <c r="F89" s="21">
        <f t="shared" si="10"/>
        <v>-0.2588190451348961</v>
      </c>
      <c r="G89" s="21">
        <f t="shared" si="11"/>
        <v>0.9659258262803934</v>
      </c>
      <c r="H89" s="21">
        <f t="shared" si="12"/>
        <v>67.86830674192973</v>
      </c>
      <c r="I89">
        <f t="shared" si="13"/>
        <v>59.806273559952416</v>
      </c>
    </row>
    <row r="90" spans="1:9" ht="15.75">
      <c r="A90" s="33">
        <v>41314.875</v>
      </c>
      <c r="B90" s="28">
        <f t="shared" si="7"/>
        <v>4649.875</v>
      </c>
      <c r="C90" s="26">
        <v>60</v>
      </c>
      <c r="D90" s="21">
        <f t="shared" si="8"/>
        <v>0.7071067811856935</v>
      </c>
      <c r="E90" s="21">
        <f t="shared" si="9"/>
        <v>0.7071067811874016</v>
      </c>
      <c r="F90" s="21">
        <f t="shared" si="10"/>
        <v>-2.415494345341107E-12</v>
      </c>
      <c r="G90" s="21">
        <f t="shared" si="11"/>
        <v>1</v>
      </c>
      <c r="H90" s="21">
        <f t="shared" si="12"/>
        <v>67.48909949008626</v>
      </c>
      <c r="I90">
        <f t="shared" si="13"/>
        <v>59.88755207341555</v>
      </c>
    </row>
    <row r="91" spans="1:9" ht="15.75">
      <c r="A91" s="33">
        <v>41314.895833333336</v>
      </c>
      <c r="B91" s="28">
        <f t="shared" si="7"/>
        <v>4649.895833333336</v>
      </c>
      <c r="C91" s="26">
        <v>66</v>
      </c>
      <c r="D91" s="21">
        <f t="shared" si="8"/>
        <v>0.7933533402999667</v>
      </c>
      <c r="E91" s="21">
        <f t="shared" si="9"/>
        <v>0.6087614289973414</v>
      </c>
      <c r="F91" s="21">
        <f t="shared" si="10"/>
        <v>0.25881904513022974</v>
      </c>
      <c r="G91" s="21">
        <f t="shared" si="11"/>
        <v>0.9659258262816437</v>
      </c>
      <c r="H91" s="21">
        <f t="shared" si="12"/>
        <v>67.01054767687042</v>
      </c>
      <c r="I91">
        <f t="shared" si="13"/>
        <v>60.06143907153858</v>
      </c>
    </row>
    <row r="92" spans="1:9" ht="15.75">
      <c r="A92" s="33">
        <v>41314.916666666664</v>
      </c>
      <c r="B92" s="28">
        <f t="shared" si="7"/>
        <v>4649.916666666664</v>
      </c>
      <c r="C92" s="26">
        <v>63</v>
      </c>
      <c r="D92" s="21">
        <f t="shared" si="8"/>
        <v>0.8660254037757389</v>
      </c>
      <c r="E92" s="21">
        <f t="shared" si="9"/>
        <v>0.5000000000150685</v>
      </c>
      <c r="F92" s="21">
        <f t="shared" si="10"/>
        <v>0.4999999999698631</v>
      </c>
      <c r="G92" s="21">
        <f t="shared" si="11"/>
        <v>0.8660254038018382</v>
      </c>
      <c r="H92" s="21">
        <f t="shared" si="12"/>
        <v>66.42876462794882</v>
      </c>
      <c r="I92">
        <f t="shared" si="13"/>
        <v>60.32495929946143</v>
      </c>
    </row>
    <row r="93" spans="1:9" ht="15.75">
      <c r="A93" s="33">
        <v>41314.9375</v>
      </c>
      <c r="B93" s="28">
        <f t="shared" si="7"/>
        <v>4649.9375</v>
      </c>
      <c r="C93" s="26">
        <v>66</v>
      </c>
      <c r="D93" s="21">
        <f t="shared" si="8"/>
        <v>0.9238795325105793</v>
      </c>
      <c r="E93" s="21">
        <f t="shared" si="9"/>
        <v>0.38268343236679764</v>
      </c>
      <c r="F93" s="21">
        <f t="shared" si="10"/>
        <v>0.7071067811839332</v>
      </c>
      <c r="G93" s="21">
        <f t="shared" si="11"/>
        <v>0.7071067811891618</v>
      </c>
      <c r="H93" s="21">
        <f t="shared" si="12"/>
        <v>65.74666926877158</v>
      </c>
      <c r="I93">
        <f t="shared" si="13"/>
        <v>60.67360385321181</v>
      </c>
    </row>
    <row r="94" spans="1:9" ht="15.75">
      <c r="A94" s="33">
        <v>41314.958333333336</v>
      </c>
      <c r="B94" s="28">
        <f t="shared" si="7"/>
        <v>4649.958333333336</v>
      </c>
      <c r="C94" s="26">
        <v>68</v>
      </c>
      <c r="D94" s="21">
        <f t="shared" si="8"/>
        <v>0.9659258262926147</v>
      </c>
      <c r="E94" s="21">
        <f t="shared" si="9"/>
        <v>0.25881904508928527</v>
      </c>
      <c r="F94" s="21">
        <f t="shared" si="10"/>
        <v>0.8660254037981411</v>
      </c>
      <c r="G94" s="21">
        <f t="shared" si="11"/>
        <v>0.49999999997626676</v>
      </c>
      <c r="H94" s="21">
        <f t="shared" si="12"/>
        <v>64.97441564286022</v>
      </c>
      <c r="I94">
        <f t="shared" si="13"/>
        <v>61.10140732773185</v>
      </c>
    </row>
    <row r="95" spans="1:9" ht="15.75">
      <c r="A95" s="33">
        <v>41315</v>
      </c>
      <c r="B95" s="28">
        <f t="shared" si="7"/>
        <v>4650</v>
      </c>
      <c r="C95" s="26">
        <v>63</v>
      </c>
      <c r="D95" s="21">
        <f t="shared" si="8"/>
        <v>1</v>
      </c>
      <c r="E95" s="21">
        <f t="shared" si="9"/>
        <v>2.489419261009207E-12</v>
      </c>
      <c r="F95" s="21">
        <f t="shared" si="10"/>
        <v>1</v>
      </c>
      <c r="G95" s="21">
        <f t="shared" si="11"/>
        <v>4.978838522018414E-12</v>
      </c>
      <c r="H95" s="21">
        <f t="shared" si="12"/>
        <v>63.2352973956908</v>
      </c>
      <c r="I95">
        <f t="shared" si="13"/>
        <v>62.1639825079688</v>
      </c>
    </row>
    <row r="96" spans="1:9" ht="15.75">
      <c r="A96" s="33">
        <v>41315.020833333336</v>
      </c>
      <c r="B96" s="28">
        <f t="shared" si="7"/>
        <v>4650.020833333336</v>
      </c>
      <c r="C96" s="26">
        <v>62</v>
      </c>
      <c r="D96" s="21">
        <f t="shared" si="8"/>
        <v>0.9914448613721055</v>
      </c>
      <c r="E96" s="21">
        <f t="shared" si="9"/>
        <v>-0.13052619223300138</v>
      </c>
      <c r="F96" s="21">
        <f t="shared" si="10"/>
        <v>0.9659258262823072</v>
      </c>
      <c r="G96" s="21">
        <f t="shared" si="11"/>
        <v>-0.2588190451277537</v>
      </c>
      <c r="H96" s="21">
        <f t="shared" si="12"/>
        <v>62.321783387225224</v>
      </c>
      <c r="I96">
        <f t="shared" si="13"/>
        <v>62.780573257938535</v>
      </c>
    </row>
    <row r="97" spans="1:9" ht="15.75">
      <c r="A97" s="33">
        <v>41315.041666666664</v>
      </c>
      <c r="B97" s="28">
        <f t="shared" si="7"/>
        <v>4650.041666666664</v>
      </c>
      <c r="C97" s="26">
        <v>62</v>
      </c>
      <c r="D97" s="21">
        <f t="shared" si="8"/>
        <v>0.9659258262929618</v>
      </c>
      <c r="E97" s="21">
        <f t="shared" si="9"/>
        <v>-0.2588190450879901</v>
      </c>
      <c r="F97" s="21">
        <f t="shared" si="10"/>
        <v>0.8660254037994819</v>
      </c>
      <c r="G97" s="21">
        <f t="shared" si="11"/>
        <v>-0.49999999997394434</v>
      </c>
      <c r="H97" s="21">
        <f t="shared" si="12"/>
        <v>61.42229161507618</v>
      </c>
      <c r="I97">
        <f t="shared" si="13"/>
        <v>63.44027209776627</v>
      </c>
    </row>
    <row r="98" spans="1:9" ht="15.75">
      <c r="A98" s="33">
        <v>41315.0625</v>
      </c>
      <c r="B98" s="28">
        <f t="shared" si="7"/>
        <v>4650.0625</v>
      </c>
      <c r="C98" s="26">
        <v>62</v>
      </c>
      <c r="D98" s="21">
        <f t="shared" si="8"/>
        <v>0.9238795325110924</v>
      </c>
      <c r="E98" s="21">
        <f t="shared" si="9"/>
        <v>-0.38268343236555885</v>
      </c>
      <c r="F98" s="21">
        <f t="shared" si="10"/>
        <v>0.7071067811858295</v>
      </c>
      <c r="G98" s="21">
        <f t="shared" si="11"/>
        <v>-0.7071067811872656</v>
      </c>
      <c r="H98" s="21">
        <f t="shared" si="12"/>
        <v>60.57260918263432</v>
      </c>
      <c r="I98">
        <f t="shared" si="13"/>
        <v>64.1317913978362</v>
      </c>
    </row>
    <row r="99" spans="1:9" ht="15.75">
      <c r="A99" s="33">
        <v>41315.083333333336</v>
      </c>
      <c r="B99" s="28">
        <f t="shared" si="7"/>
        <v>4650.083333333336</v>
      </c>
      <c r="C99" s="26">
        <v>63</v>
      </c>
      <c r="D99" s="21">
        <f t="shared" si="8"/>
        <v>0.8660254037782283</v>
      </c>
      <c r="E99" s="21">
        <f t="shared" si="9"/>
        <v>-0.5000000000107566</v>
      </c>
      <c r="F99" s="21">
        <f t="shared" si="10"/>
        <v>0.4999999999784867</v>
      </c>
      <c r="G99" s="21">
        <f t="shared" si="11"/>
        <v>-0.8660254037968593</v>
      </c>
      <c r="H99" s="21">
        <f t="shared" si="12"/>
        <v>59.808796879630876</v>
      </c>
      <c r="I99">
        <f t="shared" si="13"/>
        <v>64.84329907096256</v>
      </c>
    </row>
    <row r="100" spans="1:9" ht="15.75">
      <c r="A100" s="33">
        <v>41315.104166666664</v>
      </c>
      <c r="B100" s="28">
        <f t="shared" si="7"/>
        <v>4650.104166666664</v>
      </c>
      <c r="C100" s="26">
        <v>63</v>
      </c>
      <c r="D100" s="21">
        <f t="shared" si="8"/>
        <v>0.793353340300783</v>
      </c>
      <c r="E100" s="21">
        <f t="shared" si="9"/>
        <v>-0.6087614289962776</v>
      </c>
      <c r="F100" s="21">
        <f t="shared" si="10"/>
        <v>0.25881904513282006</v>
      </c>
      <c r="G100" s="21">
        <f t="shared" si="11"/>
        <v>-0.9659258262809496</v>
      </c>
      <c r="H100" s="21">
        <f t="shared" si="12"/>
        <v>59.165105448973584</v>
      </c>
      <c r="I100">
        <f t="shared" si="13"/>
        <v>65.56262102338773</v>
      </c>
    </row>
    <row r="101" spans="1:9" ht="15.75">
      <c r="A101" s="33">
        <v>41315.125</v>
      </c>
      <c r="B101" s="28">
        <f t="shared" si="7"/>
        <v>4650.125</v>
      </c>
      <c r="C101" s="26">
        <v>62</v>
      </c>
      <c r="D101" s="21">
        <f t="shared" si="8"/>
        <v>0.7071067811866416</v>
      </c>
      <c r="E101" s="21">
        <f t="shared" si="9"/>
        <v>-0.7071067811864534</v>
      </c>
      <c r="F101" s="21">
        <f t="shared" si="10"/>
        <v>2.6622508451229487E-13</v>
      </c>
      <c r="G101" s="21">
        <f t="shared" si="11"/>
        <v>-1</v>
      </c>
      <c r="H101" s="21">
        <f t="shared" si="12"/>
        <v>58.67194604863556</v>
      </c>
      <c r="I101">
        <f t="shared" si="13"/>
        <v>66.27744945752866</v>
      </c>
    </row>
    <row r="102" spans="1:9" ht="15.75">
      <c r="A102" s="33">
        <v>41315.145833333336</v>
      </c>
      <c r="B102" s="28">
        <f t="shared" si="7"/>
        <v>4650.145833333336</v>
      </c>
      <c r="C102" s="26">
        <v>62</v>
      </c>
      <c r="D102" s="21">
        <f t="shared" si="8"/>
        <v>0.6087614289964889</v>
      </c>
      <c r="E102" s="21">
        <f t="shared" si="9"/>
        <v>-0.793353340300621</v>
      </c>
      <c r="F102" s="21">
        <f t="shared" si="10"/>
        <v>-0.25881904513230575</v>
      </c>
      <c r="G102" s="21">
        <f t="shared" si="11"/>
        <v>-0.9659258262810875</v>
      </c>
      <c r="H102" s="21">
        <f t="shared" si="12"/>
        <v>58.35404800743275</v>
      </c>
      <c r="I102">
        <f t="shared" si="13"/>
        <v>66.97555346044713</v>
      </c>
    </row>
    <row r="103" spans="1:9" ht="15.75">
      <c r="A103" s="33">
        <v>41315.166666666664</v>
      </c>
      <c r="B103" s="28">
        <f t="shared" si="7"/>
        <v>4650.166666666664</v>
      </c>
      <c r="C103" s="26">
        <v>61</v>
      </c>
      <c r="D103" s="21">
        <f t="shared" si="8"/>
        <v>0.5000000000141378</v>
      </c>
      <c r="E103" s="21">
        <f t="shared" si="9"/>
        <v>-0.8660254037762762</v>
      </c>
      <c r="F103" s="21">
        <f t="shared" si="10"/>
        <v>-0.49999999997172445</v>
      </c>
      <c r="G103" s="21">
        <f t="shared" si="11"/>
        <v>-0.8660254038007635</v>
      </c>
      <c r="H103" s="21">
        <f t="shared" si="12"/>
        <v>58.22892547776617</v>
      </c>
      <c r="I103">
        <f t="shared" si="13"/>
        <v>67.64498827886406</v>
      </c>
    </row>
    <row r="104" spans="1:9" ht="15.75">
      <c r="A104" s="33">
        <v>41315.1875</v>
      </c>
      <c r="B104" s="28">
        <f t="shared" si="7"/>
        <v>4650.1875</v>
      </c>
      <c r="C104" s="26">
        <v>63</v>
      </c>
      <c r="D104" s="21">
        <f t="shared" si="8"/>
        <v>0.3826834323658048</v>
      </c>
      <c r="E104" s="21">
        <f t="shared" si="9"/>
        <v>-0.9238795325109905</v>
      </c>
      <c r="F104" s="21">
        <f t="shared" si="10"/>
        <v>-0.707106781185453</v>
      </c>
      <c r="G104" s="21">
        <f t="shared" si="11"/>
        <v>-0.707106781187642</v>
      </c>
      <c r="H104" s="21">
        <f t="shared" si="12"/>
        <v>58.30575488411933</v>
      </c>
      <c r="I104">
        <f t="shared" si="13"/>
        <v>68.27429969791427</v>
      </c>
    </row>
    <row r="105" spans="1:9" ht="15.75">
      <c r="A105" s="33">
        <v>41315.208333333336</v>
      </c>
      <c r="B105" s="28">
        <f t="shared" si="7"/>
        <v>4650.208333333336</v>
      </c>
      <c r="C105" s="26">
        <v>62</v>
      </c>
      <c r="D105" s="21">
        <f t="shared" si="8"/>
        <v>0.25881904508824727</v>
      </c>
      <c r="E105" s="21">
        <f t="shared" si="9"/>
        <v>-0.9659258262928928</v>
      </c>
      <c r="F105" s="21">
        <f t="shared" si="10"/>
        <v>-0.8660254037992157</v>
      </c>
      <c r="G105" s="21">
        <f t="shared" si="11"/>
        <v>-0.4999999999744055</v>
      </c>
      <c r="H105" s="21">
        <f t="shared" si="12"/>
        <v>58.584738451509764</v>
      </c>
      <c r="I105">
        <f t="shared" si="13"/>
        <v>68.85272002448944</v>
      </c>
    </row>
    <row r="106" spans="1:9" ht="15.75">
      <c r="A106" s="33">
        <v>41315.229166666664</v>
      </c>
      <c r="B106" s="28">
        <f t="shared" si="7"/>
        <v>4650.229166666664</v>
      </c>
      <c r="C106" s="26">
        <v>61</v>
      </c>
      <c r="D106" s="21">
        <f t="shared" si="8"/>
        <v>0.1305261922368722</v>
      </c>
      <c r="E106" s="21">
        <f t="shared" si="9"/>
        <v>-0.9914448613715959</v>
      </c>
      <c r="F106" s="21">
        <f t="shared" si="10"/>
        <v>-0.9659258262802861</v>
      </c>
      <c r="G106" s="21">
        <f t="shared" si="11"/>
        <v>-0.2588190451352961</v>
      </c>
      <c r="H106" s="21">
        <f t="shared" si="12"/>
        <v>59.05699737766923</v>
      </c>
      <c r="I106">
        <f t="shared" si="13"/>
        <v>69.37035232625615</v>
      </c>
    </row>
    <row r="107" spans="1:9" ht="15.75">
      <c r="A107" s="33">
        <v>41315.25</v>
      </c>
      <c r="B107" s="28">
        <f t="shared" si="7"/>
        <v>4650.25</v>
      </c>
      <c r="C107" s="26">
        <v>61</v>
      </c>
      <c r="D107" s="21">
        <f t="shared" si="8"/>
        <v>1.4147846305948009E-12</v>
      </c>
      <c r="E107" s="21">
        <f t="shared" si="9"/>
        <v>-1</v>
      </c>
      <c r="F107" s="21">
        <f t="shared" si="10"/>
        <v>-1</v>
      </c>
      <c r="G107" s="21">
        <f t="shared" si="11"/>
        <v>-2.8295692611896017E-12</v>
      </c>
      <c r="H107" s="21">
        <f t="shared" si="12"/>
        <v>59.705003523137655</v>
      </c>
      <c r="I107">
        <f t="shared" si="13"/>
        <v>69.8183397713878</v>
      </c>
    </row>
    <row r="108" spans="1:9" ht="15.75">
      <c r="A108" s="33">
        <v>41315.270833333336</v>
      </c>
      <c r="B108" s="28">
        <f t="shared" si="7"/>
        <v>4650.270833333336</v>
      </c>
      <c r="C108" s="26">
        <v>61</v>
      </c>
      <c r="D108" s="21">
        <f t="shared" si="8"/>
        <v>-0.13052619223406683</v>
      </c>
      <c r="E108" s="21">
        <f t="shared" si="9"/>
        <v>-0.9914448613719653</v>
      </c>
      <c r="F108" s="21">
        <f t="shared" si="10"/>
        <v>-0.9659258262817508</v>
      </c>
      <c r="G108" s="21">
        <f t="shared" si="11"/>
        <v>0.2588190451298298</v>
      </c>
      <c r="H108" s="21">
        <f t="shared" si="12"/>
        <v>60.503523163884985</v>
      </c>
      <c r="I108">
        <f t="shared" si="13"/>
        <v>70.1890171702922</v>
      </c>
    </row>
    <row r="109" spans="1:9" ht="15.75">
      <c r="A109" s="33">
        <v>41315.291666666664</v>
      </c>
      <c r="B109" s="28">
        <f t="shared" si="7"/>
        <v>4650.291666666664</v>
      </c>
      <c r="C109" s="26">
        <v>58</v>
      </c>
      <c r="D109" s="21">
        <f t="shared" si="8"/>
        <v>-0.2588190450855141</v>
      </c>
      <c r="E109" s="21">
        <f t="shared" si="9"/>
        <v>-0.9659258262936252</v>
      </c>
      <c r="F109" s="21">
        <f t="shared" si="10"/>
        <v>-0.8660254038020452</v>
      </c>
      <c r="G109" s="21">
        <f t="shared" si="11"/>
        <v>0.4999999999695045</v>
      </c>
      <c r="H109" s="21">
        <f t="shared" si="12"/>
        <v>61.42101278495645</v>
      </c>
      <c r="I109">
        <f t="shared" si="13"/>
        <v>70.47604212981346</v>
      </c>
    </row>
    <row r="110" spans="1:9" ht="15.75">
      <c r="A110" s="33">
        <v>41315.3125</v>
      </c>
      <c r="B110" s="28">
        <f t="shared" si="7"/>
        <v>4650.3125</v>
      </c>
      <c r="C110" s="26">
        <v>57</v>
      </c>
      <c r="D110" s="21">
        <f t="shared" si="8"/>
        <v>-0.38268343236319063</v>
      </c>
      <c r="E110" s="21">
        <f t="shared" si="9"/>
        <v>-0.9238795325120734</v>
      </c>
      <c r="F110" s="21">
        <f t="shared" si="10"/>
        <v>-0.7071067811894546</v>
      </c>
      <c r="G110" s="21">
        <f t="shared" si="11"/>
        <v>0.7071067811836405</v>
      </c>
      <c r="H110" s="21">
        <f t="shared" si="12"/>
        <v>62.421377334839725</v>
      </c>
      <c r="I110">
        <f t="shared" si="13"/>
        <v>70.67450357352178</v>
      </c>
    </row>
    <row r="111" spans="1:9" ht="15.75">
      <c r="A111" s="33">
        <v>41315.333333333336</v>
      </c>
      <c r="B111" s="28">
        <f t="shared" si="7"/>
        <v>4650.333333333336</v>
      </c>
      <c r="C111" s="26">
        <v>60</v>
      </c>
      <c r="D111" s="21">
        <f t="shared" si="8"/>
        <v>-0.5000000000116873</v>
      </c>
      <c r="E111" s="21">
        <f t="shared" si="9"/>
        <v>-0.866025403777691</v>
      </c>
      <c r="F111" s="21">
        <f t="shared" si="10"/>
        <v>-0.49999999997662536</v>
      </c>
      <c r="G111" s="21">
        <f t="shared" si="11"/>
        <v>0.866025403797934</v>
      </c>
      <c r="H111" s="21">
        <f t="shared" si="12"/>
        <v>63.465977811008486</v>
      </c>
      <c r="I111">
        <f t="shared" si="13"/>
        <v>70.78100577097139</v>
      </c>
    </row>
    <row r="112" spans="1:9" ht="15.75">
      <c r="A112" s="33">
        <v>41315.354166666664</v>
      </c>
      <c r="B112" s="28">
        <f t="shared" si="7"/>
        <v>4650.354166666664</v>
      </c>
      <c r="C112" s="26">
        <v>58</v>
      </c>
      <c r="D112" s="21">
        <f t="shared" si="8"/>
        <v>-0.6087614289971301</v>
      </c>
      <c r="E112" s="21">
        <f t="shared" si="9"/>
        <v>-0.7933533403001288</v>
      </c>
      <c r="F112" s="21">
        <f t="shared" si="10"/>
        <v>-0.25881904513074405</v>
      </c>
      <c r="G112" s="21">
        <f t="shared" si="11"/>
        <v>0.9659258262815059</v>
      </c>
      <c r="H112" s="21">
        <f t="shared" si="12"/>
        <v>64.51575910686331</v>
      </c>
      <c r="I112">
        <f t="shared" si="13"/>
        <v>70.79372644004701</v>
      </c>
    </row>
    <row r="113" spans="1:9" ht="15.75">
      <c r="A113" s="33">
        <v>41315.375</v>
      </c>
      <c r="B113" s="28">
        <f t="shared" si="7"/>
        <v>4650.375</v>
      </c>
      <c r="C113" s="26">
        <v>58</v>
      </c>
      <c r="D113" s="21">
        <f t="shared" si="8"/>
        <v>-0.7071067811846409</v>
      </c>
      <c r="E113" s="21">
        <f t="shared" si="9"/>
        <v>-0.7071067811884542</v>
      </c>
      <c r="F113" s="21">
        <f t="shared" si="10"/>
        <v>-5.3929134378669086E-12</v>
      </c>
      <c r="G113" s="21">
        <f t="shared" si="11"/>
        <v>1</v>
      </c>
      <c r="H113" s="21">
        <f t="shared" si="12"/>
        <v>65.53336175451211</v>
      </c>
      <c r="I113">
        <f t="shared" si="13"/>
        <v>70.7124479265859</v>
      </c>
    </row>
    <row r="114" spans="1:9" ht="15.75">
      <c r="A114" s="33">
        <v>41315.395833333336</v>
      </c>
      <c r="B114" s="28">
        <f t="shared" si="7"/>
        <v>4650.395833333336</v>
      </c>
      <c r="C114" s="26">
        <v>76</v>
      </c>
      <c r="D114" s="21">
        <f t="shared" si="8"/>
        <v>-0.7933533402990605</v>
      </c>
      <c r="E114" s="21">
        <f t="shared" si="9"/>
        <v>-0.6087614289985225</v>
      </c>
      <c r="F114" s="21">
        <f t="shared" si="10"/>
        <v>0.25881904512735376</v>
      </c>
      <c r="G114" s="21">
        <f t="shared" si="11"/>
        <v>0.9659258262824143</v>
      </c>
      <c r="H114" s="21">
        <f t="shared" si="12"/>
        <v>66.48508305571414</v>
      </c>
      <c r="I114">
        <f t="shared" si="13"/>
        <v>70.53856092846391</v>
      </c>
    </row>
    <row r="115" spans="1:9" ht="15.75">
      <c r="A115" s="33">
        <v>41315.416666666664</v>
      </c>
      <c r="B115" s="28">
        <f t="shared" si="7"/>
        <v>4650.416666666664</v>
      </c>
      <c r="C115" s="26">
        <v>73</v>
      </c>
      <c r="D115" s="21">
        <f t="shared" si="8"/>
        <v>-0.8660254037768135</v>
      </c>
      <c r="E115" s="21">
        <f t="shared" si="9"/>
        <v>-0.5000000000132071</v>
      </c>
      <c r="F115" s="21">
        <f t="shared" si="10"/>
        <v>0.49999999997358574</v>
      </c>
      <c r="G115" s="21">
        <f t="shared" si="11"/>
        <v>0.866025403799689</v>
      </c>
      <c r="H115" s="21">
        <f t="shared" si="12"/>
        <v>67.3425639660706</v>
      </c>
      <c r="I115">
        <f t="shared" si="13"/>
        <v>70.27504070053352</v>
      </c>
    </row>
    <row r="116" spans="1:9" ht="15.75">
      <c r="A116" s="33">
        <v>41315.4375</v>
      </c>
      <c r="B116" s="28">
        <f t="shared" si="7"/>
        <v>4650.4375</v>
      </c>
      <c r="C116" s="26">
        <v>88</v>
      </c>
      <c r="D116" s="21">
        <f t="shared" si="8"/>
        <v>-0.9238795325114019</v>
      </c>
      <c r="E116" s="21">
        <f t="shared" si="9"/>
        <v>-0.38268343236481195</v>
      </c>
      <c r="F116" s="21">
        <f t="shared" si="10"/>
        <v>0.7071067811869728</v>
      </c>
      <c r="G116" s="21">
        <f t="shared" si="11"/>
        <v>0.7071067811861222</v>
      </c>
      <c r="H116" s="21">
        <f t="shared" si="12"/>
        <v>68.08409720663396</v>
      </c>
      <c r="I116">
        <f t="shared" si="13"/>
        <v>69.9263961467818</v>
      </c>
    </row>
    <row r="117" spans="1:9" ht="15.75">
      <c r="A117" s="33">
        <v>41315.458333333336</v>
      </c>
      <c r="B117" s="28">
        <f t="shared" si="7"/>
        <v>4650.458333333336</v>
      </c>
      <c r="C117" s="26">
        <v>66</v>
      </c>
      <c r="D117" s="21">
        <f t="shared" si="8"/>
        <v>-0.965925826293171</v>
      </c>
      <c r="E117" s="21">
        <f t="shared" si="9"/>
        <v>-0.25881904508720927</v>
      </c>
      <c r="F117" s="21">
        <f t="shared" si="10"/>
        <v>0.8660254038002902</v>
      </c>
      <c r="G117" s="21">
        <f t="shared" si="11"/>
        <v>0.49999999997254413</v>
      </c>
      <c r="H117" s="21">
        <f t="shared" si="12"/>
        <v>68.69547814037942</v>
      </c>
      <c r="I117">
        <f t="shared" si="13"/>
        <v>69.4985926722605</v>
      </c>
    </row>
    <row r="118" spans="1:9" ht="15.75">
      <c r="A118" s="33">
        <v>41315.479166666664</v>
      </c>
      <c r="B118" s="28">
        <f t="shared" si="7"/>
        <v>4650.479166666664</v>
      </c>
      <c r="C118" s="26">
        <v>75</v>
      </c>
      <c r="D118" s="21">
        <f t="shared" si="8"/>
        <v>-0.9914448613717362</v>
      </c>
      <c r="E118" s="21">
        <f t="shared" si="9"/>
        <v>-0.13052619223580675</v>
      </c>
      <c r="F118" s="21">
        <f t="shared" si="10"/>
        <v>0.9659258262808424</v>
      </c>
      <c r="G118" s="21">
        <f t="shared" si="11"/>
        <v>0.25881904513322</v>
      </c>
      <c r="H118" s="21">
        <f t="shared" si="12"/>
        <v>69.17035118575103</v>
      </c>
      <c r="I118">
        <f t="shared" si="13"/>
        <v>68.99895011322249</v>
      </c>
    </row>
    <row r="119" spans="1:9" ht="15.75">
      <c r="A119" s="33">
        <v>41315.5</v>
      </c>
      <c r="B119" s="28">
        <f t="shared" si="7"/>
        <v>4650.5</v>
      </c>
      <c r="C119" s="26">
        <v>62</v>
      </c>
      <c r="D119" s="21">
        <f t="shared" si="8"/>
        <v>-1</v>
      </c>
      <c r="E119" s="21">
        <f t="shared" si="9"/>
        <v>-3.4015000018039476E-13</v>
      </c>
      <c r="F119" s="21">
        <f t="shared" si="10"/>
        <v>1</v>
      </c>
      <c r="G119" s="21">
        <f t="shared" si="11"/>
        <v>6.803000003607895E-13</v>
      </c>
      <c r="H119" s="21">
        <f t="shared" si="12"/>
        <v>69.51003879226099</v>
      </c>
      <c r="I119">
        <f t="shared" si="13"/>
        <v>68.43601749202149</v>
      </c>
    </row>
    <row r="120" spans="1:9" ht="15.75">
      <c r="A120" s="33">
        <v>41315.520833333336</v>
      </c>
      <c r="B120" s="28">
        <f t="shared" si="7"/>
        <v>4650.520833333336</v>
      </c>
      <c r="C120" s="26">
        <v>69</v>
      </c>
      <c r="D120" s="21">
        <f t="shared" si="8"/>
        <v>-0.991444861371825</v>
      </c>
      <c r="E120" s="21">
        <f t="shared" si="9"/>
        <v>0.13052619223513226</v>
      </c>
      <c r="F120" s="21">
        <f t="shared" si="10"/>
        <v>0.9659258262811946</v>
      </c>
      <c r="G120" s="21">
        <f t="shared" si="11"/>
        <v>-0.2588190451319058</v>
      </c>
      <c r="H120" s="21">
        <f t="shared" si="12"/>
        <v>69.72287496966567</v>
      </c>
      <c r="I120">
        <f t="shared" si="13"/>
        <v>67.81942674205095</v>
      </c>
    </row>
    <row r="121" spans="1:9" ht="15.75">
      <c r="A121" s="33">
        <v>41315.541666666664</v>
      </c>
      <c r="B121" s="28">
        <f t="shared" si="7"/>
        <v>4650.541666666664</v>
      </c>
      <c r="C121" s="26">
        <v>65</v>
      </c>
      <c r="D121" s="21">
        <f t="shared" si="8"/>
        <v>-0.9659258262933471</v>
      </c>
      <c r="E121" s="21">
        <f t="shared" si="9"/>
        <v>0.2588190450865521</v>
      </c>
      <c r="F121" s="21">
        <f t="shared" si="10"/>
        <v>0.8660254038009706</v>
      </c>
      <c r="G121" s="21">
        <f t="shared" si="11"/>
        <v>-0.49999999997136585</v>
      </c>
      <c r="H121" s="21">
        <f t="shared" si="12"/>
        <v>69.82309865409965</v>
      </c>
      <c r="I121">
        <f t="shared" si="13"/>
        <v>67.15972790224143</v>
      </c>
    </row>
    <row r="122" spans="1:9" ht="15.75">
      <c r="A122" s="33">
        <v>41315.5625</v>
      </c>
      <c r="B122" s="28">
        <f t="shared" si="7"/>
        <v>4650.5625</v>
      </c>
      <c r="C122" s="26">
        <v>61</v>
      </c>
      <c r="D122" s="21">
        <f t="shared" si="8"/>
        <v>-0.9238795325116622</v>
      </c>
      <c r="E122" s="21">
        <f t="shared" si="9"/>
        <v>0.38268343236418345</v>
      </c>
      <c r="F122" s="21">
        <f t="shared" si="10"/>
        <v>0.7071067811879348</v>
      </c>
      <c r="G122" s="21">
        <f t="shared" si="11"/>
        <v>-0.7071067811851602</v>
      </c>
      <c r="H122" s="21">
        <f t="shared" si="12"/>
        <v>69.82939154098483</v>
      </c>
      <c r="I122">
        <f t="shared" si="13"/>
        <v>66.4682086021718</v>
      </c>
    </row>
    <row r="123" spans="1:9" ht="15.75">
      <c r="A123" s="33">
        <v>41315.583333333336</v>
      </c>
      <c r="B123" s="28">
        <f t="shared" si="7"/>
        <v>4650.583333333336</v>
      </c>
      <c r="C123" s="26">
        <v>63</v>
      </c>
      <c r="D123" s="21">
        <f t="shared" si="8"/>
        <v>-0.8660254037771536</v>
      </c>
      <c r="E123" s="21">
        <f t="shared" si="9"/>
        <v>0.500000000012618</v>
      </c>
      <c r="F123" s="21">
        <f t="shared" si="10"/>
        <v>0.4999999999747641</v>
      </c>
      <c r="G123" s="21">
        <f t="shared" si="11"/>
        <v>-0.8660254037990086</v>
      </c>
      <c r="H123" s="21">
        <f t="shared" si="12"/>
        <v>69.7631684446346</v>
      </c>
      <c r="I123">
        <f t="shared" si="13"/>
        <v>65.75670092902566</v>
      </c>
    </row>
    <row r="124" spans="1:9" ht="15.75">
      <c r="A124" s="33">
        <v>41315.604166666664</v>
      </c>
      <c r="B124" s="28">
        <f t="shared" si="7"/>
        <v>4650.604166666664</v>
      </c>
      <c r="C124" s="26">
        <v>83</v>
      </c>
      <c r="D124" s="21">
        <f t="shared" si="8"/>
        <v>-0.7933533403016892</v>
      </c>
      <c r="E124" s="21">
        <f t="shared" si="9"/>
        <v>0.6087614289950966</v>
      </c>
      <c r="F124" s="21">
        <f t="shared" si="10"/>
        <v>0.25881904513569604</v>
      </c>
      <c r="G124" s="21">
        <f t="shared" si="11"/>
        <v>-0.965925826280179</v>
      </c>
      <c r="H124" s="21">
        <f t="shared" si="12"/>
        <v>69.64674416311999</v>
      </c>
      <c r="I124">
        <f t="shared" si="13"/>
        <v>65.03737897662043</v>
      </c>
    </row>
    <row r="125" spans="1:9" ht="15.75">
      <c r="A125" s="33">
        <v>41315.625</v>
      </c>
      <c r="B125" s="28">
        <f t="shared" si="7"/>
        <v>4650.625</v>
      </c>
      <c r="C125" s="26">
        <v>63</v>
      </c>
      <c r="D125" s="21">
        <f t="shared" si="8"/>
        <v>-0.7071067811876943</v>
      </c>
      <c r="E125" s="21">
        <f t="shared" si="9"/>
        <v>0.7071067811854007</v>
      </c>
      <c r="F125" s="21">
        <f t="shared" si="10"/>
        <v>3.2436441770380964E-12</v>
      </c>
      <c r="G125" s="21">
        <f t="shared" si="11"/>
        <v>-1</v>
      </c>
      <c r="H125" s="21">
        <f t="shared" si="12"/>
        <v>69.50150816762576</v>
      </c>
      <c r="I125">
        <f t="shared" si="13"/>
        <v>64.32255054247939</v>
      </c>
    </row>
    <row r="126" spans="1:9" ht="15.75">
      <c r="A126" s="33">
        <v>41315.645833333336</v>
      </c>
      <c r="B126" s="28">
        <f t="shared" si="7"/>
        <v>4650.645833333336</v>
      </c>
      <c r="C126" s="26">
        <v>62</v>
      </c>
      <c r="D126" s="21">
        <f t="shared" si="8"/>
        <v>-0.6087614289976699</v>
      </c>
      <c r="E126" s="21">
        <f t="shared" si="9"/>
        <v>0.7933533402997147</v>
      </c>
      <c r="F126" s="21">
        <f t="shared" si="10"/>
        <v>-0.25881904512942977</v>
      </c>
      <c r="G126" s="21">
        <f t="shared" si="11"/>
        <v>-0.9659258262818581</v>
      </c>
      <c r="H126" s="21">
        <f t="shared" si="12"/>
        <v>69.34623672084484</v>
      </c>
      <c r="I126">
        <f t="shared" si="13"/>
        <v>63.62444653956067</v>
      </c>
    </row>
    <row r="127" spans="1:9" ht="15.75">
      <c r="A127" s="33">
        <v>41315.666666666664</v>
      </c>
      <c r="B127" s="28">
        <f t="shared" si="7"/>
        <v>4650.666666666664</v>
      </c>
      <c r="C127" s="26">
        <v>65</v>
      </c>
      <c r="D127" s="21">
        <f t="shared" si="8"/>
        <v>-0.500000000015427</v>
      </c>
      <c r="E127" s="21">
        <f t="shared" si="9"/>
        <v>0.8660254037755318</v>
      </c>
      <c r="F127" s="21">
        <f t="shared" si="10"/>
        <v>-0.4999999999691459</v>
      </c>
      <c r="G127" s="21">
        <f t="shared" si="11"/>
        <v>-0.8660254038022522</v>
      </c>
      <c r="H127" s="21">
        <f t="shared" si="12"/>
        <v>69.19566138910167</v>
      </c>
      <c r="I127">
        <f t="shared" si="13"/>
        <v>62.95501172114334</v>
      </c>
    </row>
    <row r="128" spans="1:9" ht="15.75">
      <c r="A128" s="33">
        <v>41315.6875</v>
      </c>
      <c r="B128" s="28">
        <f t="shared" si="7"/>
        <v>4650.6875</v>
      </c>
      <c r="C128" s="26">
        <v>63</v>
      </c>
      <c r="D128" s="21">
        <f t="shared" si="8"/>
        <v>-0.3826834323671802</v>
      </c>
      <c r="E128" s="21">
        <f t="shared" si="9"/>
        <v>0.9238795325104209</v>
      </c>
      <c r="F128" s="21">
        <f t="shared" si="10"/>
        <v>-0.7071067811833477</v>
      </c>
      <c r="G128" s="21">
        <f t="shared" si="11"/>
        <v>-0.7071067811897475</v>
      </c>
      <c r="H128" s="21">
        <f t="shared" si="12"/>
        <v>69.05939410136196</v>
      </c>
      <c r="I128">
        <f t="shared" si="13"/>
        <v>62.325700302092606</v>
      </c>
    </row>
    <row r="129" spans="1:9" ht="15.75">
      <c r="A129" s="33">
        <v>41315.708333333336</v>
      </c>
      <c r="B129" s="28">
        <f t="shared" si="7"/>
        <v>4650.708333333336</v>
      </c>
      <c r="C129" s="26">
        <v>69</v>
      </c>
      <c r="D129" s="21">
        <f t="shared" si="8"/>
        <v>-0.25881904508968523</v>
      </c>
      <c r="E129" s="21">
        <f t="shared" si="9"/>
        <v>0.9659258262925076</v>
      </c>
      <c r="F129" s="21">
        <f t="shared" si="10"/>
        <v>-0.866025403797727</v>
      </c>
      <c r="G129" s="21">
        <f t="shared" si="11"/>
        <v>-0.49999999997698397</v>
      </c>
      <c r="H129" s="21">
        <f t="shared" si="12"/>
        <v>68.9412832261368</v>
      </c>
      <c r="I129">
        <f t="shared" si="13"/>
        <v>61.747279975516804</v>
      </c>
    </row>
    <row r="130" spans="1:9" ht="15.75">
      <c r="A130" s="33">
        <v>41315.729166666664</v>
      </c>
      <c r="B130" s="28">
        <f t="shared" si="7"/>
        <v>4650.729166666664</v>
      </c>
      <c r="C130" s="26">
        <v>63</v>
      </c>
      <c r="D130" s="21">
        <f t="shared" si="8"/>
        <v>-0.13052619223474132</v>
      </c>
      <c r="E130" s="21">
        <f t="shared" si="9"/>
        <v>0.9914448613718765</v>
      </c>
      <c r="F130" s="21">
        <f t="shared" si="10"/>
        <v>-0.9659258262813987</v>
      </c>
      <c r="G130" s="21">
        <f t="shared" si="11"/>
        <v>-0.258819045131144</v>
      </c>
      <c r="H130" s="21">
        <f t="shared" si="12"/>
        <v>68.8392443574039</v>
      </c>
      <c r="I130">
        <f t="shared" si="13"/>
        <v>61.22964767373589</v>
      </c>
    </row>
    <row r="131" spans="1:9" ht="15.75">
      <c r="A131" s="33">
        <v>41315.75</v>
      </c>
      <c r="B131" s="28">
        <f aca="true" t="shared" si="14" ref="B131:B194">A131-36665</f>
        <v>4650.75</v>
      </c>
      <c r="C131" s="26">
        <v>58</v>
      </c>
      <c r="D131" s="21">
        <f aca="true" t="shared" si="15" ref="D131:D194">COS(2*PI()*B131)</f>
        <v>-2.9034941768577016E-12</v>
      </c>
      <c r="E131" s="21">
        <f aca="true" t="shared" si="16" ref="E131:E194">-SIN(2*PI()*B131)</f>
        <v>1</v>
      </c>
      <c r="F131" s="21">
        <f aca="true" t="shared" si="17" ref="F131:F194">COS(2*PI()*B131/0.5)</f>
        <v>-1</v>
      </c>
      <c r="G131" s="21">
        <f aca="true" t="shared" si="18" ref="G131:G194">-SIN(2*PI()*B131/0.5)</f>
        <v>-5.806988353715403E-12</v>
      </c>
      <c r="H131" s="21">
        <f aca="true" t="shared" si="19" ref="H131:H194">TREND(C$2:C$238,D$2:G$238,D131:G131,TRUE)</f>
        <v>68.74557574979518</v>
      </c>
      <c r="I131">
        <f aca="true" t="shared" si="20" ref="I131:I194">65.3+5.5*COS(2*PI()*B131+4.10565795119826)</f>
        <v>60.781660228616865</v>
      </c>
    </row>
    <row r="132" spans="1:9" ht="15.75">
      <c r="A132" s="33">
        <v>41315.770833333336</v>
      </c>
      <c r="B132" s="28">
        <f t="shared" si="14"/>
        <v>4650.770833333336</v>
      </c>
      <c r="C132" s="26">
        <v>63</v>
      </c>
      <c r="D132" s="21">
        <f t="shared" si="15"/>
        <v>0.13052619223259085</v>
      </c>
      <c r="E132" s="21">
        <f t="shared" si="16"/>
        <v>0.9914448613721596</v>
      </c>
      <c r="F132" s="21">
        <f t="shared" si="17"/>
        <v>-0.9659258262825214</v>
      </c>
      <c r="G132" s="21">
        <f t="shared" si="18"/>
        <v>0.2588190451269538</v>
      </c>
      <c r="H132" s="21">
        <f t="shared" si="19"/>
        <v>68.6477339401079</v>
      </c>
      <c r="I132">
        <f t="shared" si="20"/>
        <v>60.410982829711536</v>
      </c>
    </row>
    <row r="133" spans="1:9" ht="15.75">
      <c r="A133" s="33">
        <v>41315.791666666664</v>
      </c>
      <c r="B133" s="28">
        <f t="shared" si="14"/>
        <v>4650.791666666664</v>
      </c>
      <c r="C133" s="26">
        <v>63</v>
      </c>
      <c r="D133" s="21">
        <f t="shared" si="15"/>
        <v>0.2588190450875901</v>
      </c>
      <c r="E133" s="21">
        <f t="shared" si="16"/>
        <v>0.9659258262930689</v>
      </c>
      <c r="F133" s="21">
        <f t="shared" si="17"/>
        <v>-0.866025403799896</v>
      </c>
      <c r="G133" s="21">
        <f t="shared" si="18"/>
        <v>0.49999999997322714</v>
      </c>
      <c r="H133" s="21">
        <f t="shared" si="19"/>
        <v>68.5295124067225</v>
      </c>
      <c r="I133">
        <f t="shared" si="20"/>
        <v>60.12395787018253</v>
      </c>
    </row>
    <row r="134" spans="1:9" ht="15.75">
      <c r="A134" s="33">
        <v>41315.8125</v>
      </c>
      <c r="B134" s="28">
        <f t="shared" si="14"/>
        <v>4650.8125</v>
      </c>
      <c r="C134" s="26">
        <v>71</v>
      </c>
      <c r="D134" s="21">
        <f t="shared" si="15"/>
        <v>0.38268343236517627</v>
      </c>
      <c r="E134" s="21">
        <f t="shared" si="16"/>
        <v>0.9238795325112509</v>
      </c>
      <c r="F134" s="21">
        <f t="shared" si="17"/>
        <v>-0.7071067811864151</v>
      </c>
      <c r="G134" s="21">
        <f t="shared" si="18"/>
        <v>0.7071067811866799</v>
      </c>
      <c r="H134" s="21">
        <f t="shared" si="19"/>
        <v>68.37253740239576</v>
      </c>
      <c r="I134">
        <f t="shared" si="20"/>
        <v>59.92549642647572</v>
      </c>
    </row>
    <row r="135" spans="1:9" ht="15.75">
      <c r="A135" s="33">
        <v>41315.833333333336</v>
      </c>
      <c r="B135" s="28">
        <f t="shared" si="14"/>
        <v>4650.833333333336</v>
      </c>
      <c r="C135" s="26">
        <v>88</v>
      </c>
      <c r="D135" s="21">
        <f t="shared" si="15"/>
        <v>0.5000000000135486</v>
      </c>
      <c r="E135" s="21">
        <f t="shared" si="16"/>
        <v>0.8660254037766163</v>
      </c>
      <c r="F135" s="21">
        <f t="shared" si="17"/>
        <v>-0.49999999997290273</v>
      </c>
      <c r="G135" s="21">
        <f t="shared" si="18"/>
        <v>0.8660254038000833</v>
      </c>
      <c r="H135" s="21">
        <f t="shared" si="19"/>
        <v>68.15797232560081</v>
      </c>
      <c r="I135">
        <f t="shared" si="20"/>
        <v>59.81899422902762</v>
      </c>
    </row>
    <row r="136" spans="1:9" ht="15.75">
      <c r="A136" s="33">
        <v>41315.854166666664</v>
      </c>
      <c r="B136" s="28">
        <f t="shared" si="14"/>
        <v>4650.854166666664</v>
      </c>
      <c r="C136" s="26">
        <v>63</v>
      </c>
      <c r="D136" s="21">
        <f t="shared" si="15"/>
        <v>0.6087614289959491</v>
      </c>
      <c r="E136" s="21">
        <f t="shared" si="16"/>
        <v>0.7933533403010351</v>
      </c>
      <c r="F136" s="21">
        <f t="shared" si="17"/>
        <v>-0.25881904513362</v>
      </c>
      <c r="G136" s="21">
        <f t="shared" si="18"/>
        <v>0.9659258262807353</v>
      </c>
      <c r="H136" s="21">
        <f t="shared" si="19"/>
        <v>67.86830674192805</v>
      </c>
      <c r="I136">
        <f t="shared" si="20"/>
        <v>59.80627355995259</v>
      </c>
    </row>
    <row r="137" spans="1:9" ht="15.75">
      <c r="A137" s="33">
        <v>41315.875</v>
      </c>
      <c r="B137" s="28">
        <f t="shared" si="14"/>
        <v>4650.875</v>
      </c>
      <c r="C137" s="26">
        <v>66</v>
      </c>
      <c r="D137" s="21">
        <f t="shared" si="15"/>
        <v>0.7071067811861605</v>
      </c>
      <c r="E137" s="21">
        <f t="shared" si="16"/>
        <v>0.7071067811869345</v>
      </c>
      <c r="F137" s="21">
        <f t="shared" si="17"/>
        <v>-1.0943749162092842E-12</v>
      </c>
      <c r="G137" s="21">
        <f t="shared" si="18"/>
        <v>1</v>
      </c>
      <c r="H137" s="21">
        <f t="shared" si="19"/>
        <v>67.48909949008412</v>
      </c>
      <c r="I137">
        <f t="shared" si="20"/>
        <v>59.887552073416195</v>
      </c>
    </row>
    <row r="138" spans="1:9" ht="15.75">
      <c r="A138" s="33">
        <v>41315.895833333336</v>
      </c>
      <c r="B138" s="28">
        <f t="shared" si="14"/>
        <v>4650.895833333336</v>
      </c>
      <c r="C138" s="26">
        <v>73</v>
      </c>
      <c r="D138" s="21">
        <f t="shared" si="15"/>
        <v>0.7933533403003689</v>
      </c>
      <c r="E138" s="21">
        <f t="shared" si="16"/>
        <v>0.6087614289968173</v>
      </c>
      <c r="F138" s="21">
        <f t="shared" si="17"/>
        <v>0.25881904513150583</v>
      </c>
      <c r="G138" s="21">
        <f t="shared" si="18"/>
        <v>0.9659258262813017</v>
      </c>
      <c r="H138" s="21">
        <f t="shared" si="19"/>
        <v>67.01054767686774</v>
      </c>
      <c r="I138">
        <f t="shared" si="20"/>
        <v>60.06143907153969</v>
      </c>
    </row>
    <row r="139" spans="1:9" ht="15.75">
      <c r="A139" s="33">
        <v>41315.916666666664</v>
      </c>
      <c r="B139" s="28">
        <f t="shared" si="14"/>
        <v>4650.916666666664</v>
      </c>
      <c r="C139" s="26">
        <v>62</v>
      </c>
      <c r="D139" s="21">
        <f t="shared" si="15"/>
        <v>0.8660254037760692</v>
      </c>
      <c r="E139" s="21">
        <f t="shared" si="16"/>
        <v>0.5000000000144964</v>
      </c>
      <c r="F139" s="21">
        <f t="shared" si="17"/>
        <v>0.49999999997100725</v>
      </c>
      <c r="G139" s="21">
        <f t="shared" si="18"/>
        <v>0.8660254038011777</v>
      </c>
      <c r="H139" s="21">
        <f t="shared" si="19"/>
        <v>66.42876462794563</v>
      </c>
      <c r="I139">
        <f t="shared" si="20"/>
        <v>60.32495929946298</v>
      </c>
    </row>
    <row r="140" spans="1:9" ht="15.75">
      <c r="A140" s="33">
        <v>41315.9375</v>
      </c>
      <c r="B140" s="28">
        <f t="shared" si="14"/>
        <v>4650.9375</v>
      </c>
      <c r="C140" s="26">
        <v>58</v>
      </c>
      <c r="D140" s="21">
        <f t="shared" si="15"/>
        <v>0.9238795325108321</v>
      </c>
      <c r="E140" s="21">
        <f t="shared" si="16"/>
        <v>0.38268343236618735</v>
      </c>
      <c r="F140" s="21">
        <f t="shared" si="17"/>
        <v>0.7071067811848674</v>
      </c>
      <c r="G140" s="21">
        <f t="shared" si="18"/>
        <v>0.7071067811882277</v>
      </c>
      <c r="H140" s="21">
        <f t="shared" si="19"/>
        <v>65.7466692687679</v>
      </c>
      <c r="I140">
        <f t="shared" si="20"/>
        <v>60.67360385321378</v>
      </c>
    </row>
    <row r="141" spans="1:9" ht="15.75">
      <c r="A141" s="33">
        <v>41315.958333333336</v>
      </c>
      <c r="B141" s="28">
        <f t="shared" si="14"/>
        <v>4650.958333333336</v>
      </c>
      <c r="C141" s="26">
        <v>60</v>
      </c>
      <c r="D141" s="21">
        <f t="shared" si="15"/>
        <v>0.9659258262927857</v>
      </c>
      <c r="E141" s="21">
        <f t="shared" si="16"/>
        <v>0.2588190450886472</v>
      </c>
      <c r="F141" s="21">
        <f t="shared" si="17"/>
        <v>0.8660254037988016</v>
      </c>
      <c r="G141" s="21">
        <f t="shared" si="18"/>
        <v>0.4999999999751227</v>
      </c>
      <c r="H141" s="21">
        <f t="shared" si="19"/>
        <v>64.97441564285612</v>
      </c>
      <c r="I141">
        <f t="shared" si="20"/>
        <v>61.1014073277342</v>
      </c>
    </row>
    <row r="142" spans="1:9" ht="15.75">
      <c r="A142" s="33">
        <v>41315.979166666664</v>
      </c>
      <c r="B142" s="28">
        <f t="shared" si="14"/>
        <v>4650.979166666664</v>
      </c>
      <c r="C142" s="26">
        <v>61</v>
      </c>
      <c r="D142" s="21">
        <f t="shared" si="15"/>
        <v>0.9914448613715419</v>
      </c>
      <c r="E142" s="21">
        <f t="shared" si="16"/>
        <v>0.13052619223728273</v>
      </c>
      <c r="F142" s="21">
        <f t="shared" si="17"/>
        <v>0.9659258262800718</v>
      </c>
      <c r="G142" s="21">
        <f t="shared" si="18"/>
        <v>0.258819045136096</v>
      </c>
      <c r="H142" s="21">
        <f t="shared" si="19"/>
        <v>64.1293225400542</v>
      </c>
      <c r="I142">
        <f t="shared" si="20"/>
        <v>61.60104988677144</v>
      </c>
    </row>
    <row r="143" spans="1:9" ht="15.75">
      <c r="A143" s="33">
        <v>41316</v>
      </c>
      <c r="B143" s="28">
        <f t="shared" si="14"/>
        <v>4651</v>
      </c>
      <c r="C143" s="26">
        <v>61</v>
      </c>
      <c r="D143" s="21">
        <f t="shared" si="15"/>
        <v>1</v>
      </c>
      <c r="E143" s="21">
        <f t="shared" si="16"/>
        <v>1.8288595464432955E-12</v>
      </c>
      <c r="F143" s="21">
        <f t="shared" si="17"/>
        <v>1</v>
      </c>
      <c r="G143" s="21">
        <f t="shared" si="18"/>
        <v>3.657719092886591E-12</v>
      </c>
      <c r="H143" s="21">
        <f t="shared" si="19"/>
        <v>63.23529739568621</v>
      </c>
      <c r="I143">
        <f t="shared" si="20"/>
        <v>62.16398250797178</v>
      </c>
    </row>
    <row r="144" spans="1:9" ht="15.75">
      <c r="A144" s="33">
        <v>41316.020833333336</v>
      </c>
      <c r="B144" s="28">
        <f t="shared" si="14"/>
        <v>4651.020833333336</v>
      </c>
      <c r="C144" s="26">
        <v>61</v>
      </c>
      <c r="D144" s="21">
        <f t="shared" si="15"/>
        <v>0.9914448613720194</v>
      </c>
      <c r="E144" s="21">
        <f t="shared" si="16"/>
        <v>-0.1305261922336563</v>
      </c>
      <c r="F144" s="21">
        <f t="shared" si="17"/>
        <v>0.9659258262819652</v>
      </c>
      <c r="G144" s="21">
        <f t="shared" si="18"/>
        <v>-0.2588190451290298</v>
      </c>
      <c r="H144" s="21">
        <f t="shared" si="19"/>
        <v>62.32178338722062</v>
      </c>
      <c r="I144">
        <f t="shared" si="20"/>
        <v>62.78057325794177</v>
      </c>
    </row>
    <row r="145" spans="1:9" ht="15.75">
      <c r="A145" s="33">
        <v>41316.041666666664</v>
      </c>
      <c r="B145" s="28">
        <f t="shared" si="14"/>
        <v>4651.041666666664</v>
      </c>
      <c r="C145" s="26">
        <v>63</v>
      </c>
      <c r="D145" s="21">
        <f t="shared" si="15"/>
        <v>0.9659258262937324</v>
      </c>
      <c r="E145" s="21">
        <f t="shared" si="16"/>
        <v>-0.25881904508511416</v>
      </c>
      <c r="F145" s="21">
        <f t="shared" si="17"/>
        <v>0.8660254038024593</v>
      </c>
      <c r="G145" s="21">
        <f t="shared" si="18"/>
        <v>-0.4999999999687873</v>
      </c>
      <c r="H145" s="21">
        <f t="shared" si="19"/>
        <v>61.42229161509621</v>
      </c>
      <c r="I145">
        <f t="shared" si="20"/>
        <v>63.44027209775086</v>
      </c>
    </row>
    <row r="146" spans="1:9" ht="15.75">
      <c r="A146" s="33">
        <v>41316.0625</v>
      </c>
      <c r="B146" s="28">
        <f t="shared" si="14"/>
        <v>4651.0625</v>
      </c>
      <c r="C146" s="26">
        <v>76</v>
      </c>
      <c r="D146" s="21">
        <f t="shared" si="15"/>
        <v>0.9238795325122319</v>
      </c>
      <c r="E146" s="21">
        <f t="shared" si="16"/>
        <v>-0.38268343236280805</v>
      </c>
      <c r="F146" s="21">
        <f t="shared" si="17"/>
        <v>0.7071067811900402</v>
      </c>
      <c r="G146" s="21">
        <f t="shared" si="18"/>
        <v>-0.7071067811830548</v>
      </c>
      <c r="H146" s="21">
        <f t="shared" si="19"/>
        <v>60.572609182652805</v>
      </c>
      <c r="I146">
        <f t="shared" si="20"/>
        <v>64.1317913978202</v>
      </c>
    </row>
    <row r="147" spans="1:9" ht="15.75">
      <c r="A147" s="33">
        <v>41316.083333333336</v>
      </c>
      <c r="B147" s="28">
        <f t="shared" si="14"/>
        <v>4651.083333333336</v>
      </c>
      <c r="C147" s="26">
        <v>65</v>
      </c>
      <c r="D147" s="21">
        <f t="shared" si="15"/>
        <v>0.866025403777898</v>
      </c>
      <c r="E147" s="21">
        <f t="shared" si="16"/>
        <v>-0.5000000000113287</v>
      </c>
      <c r="F147" s="21">
        <f t="shared" si="17"/>
        <v>0.49999999997734257</v>
      </c>
      <c r="G147" s="21">
        <f t="shared" si="18"/>
        <v>-0.8660254037975199</v>
      </c>
      <c r="H147" s="21">
        <f t="shared" si="19"/>
        <v>59.808796879627295</v>
      </c>
      <c r="I147">
        <f t="shared" si="20"/>
        <v>64.84329907096617</v>
      </c>
    </row>
    <row r="148" spans="1:9" ht="15.75">
      <c r="A148" s="33">
        <v>41316.104166666664</v>
      </c>
      <c r="B148" s="28">
        <f t="shared" si="14"/>
        <v>4651.104166666664</v>
      </c>
      <c r="C148" s="26">
        <v>63</v>
      </c>
      <c r="D148" s="21">
        <f t="shared" si="15"/>
        <v>0.7933533403003808</v>
      </c>
      <c r="E148" s="21">
        <f t="shared" si="16"/>
        <v>-0.6087614289968016</v>
      </c>
      <c r="F148" s="21">
        <f t="shared" si="17"/>
        <v>0.25881904513154397</v>
      </c>
      <c r="G148" s="21">
        <f t="shared" si="18"/>
        <v>-0.9659258262812915</v>
      </c>
      <c r="H148" s="21">
        <f t="shared" si="19"/>
        <v>59.16510544897069</v>
      </c>
      <c r="I148">
        <f t="shared" si="20"/>
        <v>65.56262102339137</v>
      </c>
    </row>
    <row r="149" spans="1:9" ht="15.75">
      <c r="A149" s="33">
        <v>41316.125</v>
      </c>
      <c r="B149" s="28">
        <f t="shared" si="14"/>
        <v>4651.125</v>
      </c>
      <c r="C149" s="26">
        <v>69</v>
      </c>
      <c r="D149" s="21">
        <f t="shared" si="15"/>
        <v>0.7071067811861745</v>
      </c>
      <c r="E149" s="21">
        <f t="shared" si="16"/>
        <v>-0.7071067811869205</v>
      </c>
      <c r="F149" s="21">
        <f t="shared" si="17"/>
        <v>-1.054894344619528E-12</v>
      </c>
      <c r="G149" s="21">
        <f t="shared" si="18"/>
        <v>-1</v>
      </c>
      <c r="H149" s="21">
        <f t="shared" si="19"/>
        <v>58.671946048633494</v>
      </c>
      <c r="I149">
        <f t="shared" si="20"/>
        <v>66.27744945753224</v>
      </c>
    </row>
    <row r="150" spans="1:9" ht="15.75">
      <c r="A150" s="33">
        <v>41316.145833333336</v>
      </c>
      <c r="B150" s="28">
        <f t="shared" si="14"/>
        <v>4651.145833333336</v>
      </c>
      <c r="C150" s="26">
        <v>61</v>
      </c>
      <c r="D150" s="21">
        <f t="shared" si="15"/>
        <v>0.608761428998851</v>
      </c>
      <c r="E150" s="21">
        <f t="shared" si="16"/>
        <v>-0.7933533402988084</v>
      </c>
      <c r="F150" s="21">
        <f t="shared" si="17"/>
        <v>-0.25881904512655385</v>
      </c>
      <c r="G150" s="21">
        <f t="shared" si="18"/>
        <v>-0.9659258262826287</v>
      </c>
      <c r="H150" s="21">
        <f t="shared" si="19"/>
        <v>58.35404800743784</v>
      </c>
      <c r="I150">
        <f t="shared" si="20"/>
        <v>66.97555346043153</v>
      </c>
    </row>
    <row r="151" spans="1:9" ht="15.75">
      <c r="A151" s="33">
        <v>41316.166666666664</v>
      </c>
      <c r="B151" s="28">
        <f t="shared" si="14"/>
        <v>4651.166666666664</v>
      </c>
      <c r="C151" s="26">
        <v>60</v>
      </c>
      <c r="D151" s="21">
        <f t="shared" si="15"/>
        <v>0.5000000000135657</v>
      </c>
      <c r="E151" s="21">
        <f t="shared" si="16"/>
        <v>-0.8660254037766064</v>
      </c>
      <c r="F151" s="21">
        <f t="shared" si="17"/>
        <v>-0.49999999997286854</v>
      </c>
      <c r="G151" s="21">
        <f t="shared" si="18"/>
        <v>-0.866025403800103</v>
      </c>
      <c r="H151" s="21">
        <f t="shared" si="19"/>
        <v>58.22892547776604</v>
      </c>
      <c r="I151">
        <f t="shared" si="20"/>
        <v>67.64498827886734</v>
      </c>
    </row>
    <row r="152" spans="1:9" ht="15.75">
      <c r="A152" s="33">
        <v>41316.1875</v>
      </c>
      <c r="B152" s="28">
        <f t="shared" si="14"/>
        <v>4651.1875</v>
      </c>
      <c r="C152" s="26">
        <v>58</v>
      </c>
      <c r="D152" s="21">
        <f t="shared" si="15"/>
        <v>0.38268343236519453</v>
      </c>
      <c r="E152" s="21">
        <f t="shared" si="16"/>
        <v>-0.9238795325112433</v>
      </c>
      <c r="F152" s="21">
        <f t="shared" si="17"/>
        <v>-0.7071067811863871</v>
      </c>
      <c r="G152" s="21">
        <f t="shared" si="18"/>
        <v>-0.7071067811867079</v>
      </c>
      <c r="H152" s="21">
        <f t="shared" si="19"/>
        <v>58.30575488412023</v>
      </c>
      <c r="I152">
        <f t="shared" si="20"/>
        <v>68.27429969791733</v>
      </c>
    </row>
    <row r="153" spans="1:9" ht="15.75">
      <c r="A153" s="33">
        <v>41316.208333333336</v>
      </c>
      <c r="B153" s="28">
        <f t="shared" si="14"/>
        <v>4651.208333333336</v>
      </c>
      <c r="C153" s="26">
        <v>60</v>
      </c>
      <c r="D153" s="21">
        <f t="shared" si="15"/>
        <v>0.2588190450876092</v>
      </c>
      <c r="E153" s="21">
        <f t="shared" si="16"/>
        <v>-0.9659258262930638</v>
      </c>
      <c r="F153" s="21">
        <f t="shared" si="17"/>
        <v>-0.8660254037998762</v>
      </c>
      <c r="G153" s="21">
        <f t="shared" si="18"/>
        <v>-0.49999999997326133</v>
      </c>
      <c r="H153" s="21">
        <f t="shared" si="19"/>
        <v>58.58473845151167</v>
      </c>
      <c r="I153">
        <f t="shared" si="20"/>
        <v>68.85272002449221</v>
      </c>
    </row>
    <row r="154" spans="1:9" ht="15.75">
      <c r="A154" s="33">
        <v>41316.229166666664</v>
      </c>
      <c r="B154" s="28">
        <f t="shared" si="14"/>
        <v>4651.229166666664</v>
      </c>
      <c r="C154" s="26">
        <v>60</v>
      </c>
      <c r="D154" s="21">
        <f t="shared" si="15"/>
        <v>0.13052619223621728</v>
      </c>
      <c r="E154" s="21">
        <f t="shared" si="16"/>
        <v>-0.9914448613716822</v>
      </c>
      <c r="F154" s="21">
        <f t="shared" si="17"/>
        <v>-0.9659258262806281</v>
      </c>
      <c r="G154" s="21">
        <f t="shared" si="18"/>
        <v>-0.25881904513402</v>
      </c>
      <c r="H154" s="21">
        <f t="shared" si="19"/>
        <v>59.056997377672076</v>
      </c>
      <c r="I154">
        <f t="shared" si="20"/>
        <v>69.3703523262586</v>
      </c>
    </row>
    <row r="155" spans="1:9" ht="15.75">
      <c r="A155" s="33">
        <v>41316.25</v>
      </c>
      <c r="B155" s="28">
        <f t="shared" si="14"/>
        <v>4651.25</v>
      </c>
      <c r="C155" s="26">
        <v>57</v>
      </c>
      <c r="D155" s="21">
        <f t="shared" si="15"/>
        <v>7.542249160288894E-13</v>
      </c>
      <c r="E155" s="21">
        <f t="shared" si="16"/>
        <v>-1</v>
      </c>
      <c r="F155" s="21">
        <f t="shared" si="17"/>
        <v>-1</v>
      </c>
      <c r="G155" s="21">
        <f t="shared" si="18"/>
        <v>-1.5084498320577788E-12</v>
      </c>
      <c r="H155" s="21">
        <f t="shared" si="19"/>
        <v>59.70500352314133</v>
      </c>
      <c r="I155">
        <f t="shared" si="20"/>
        <v>69.81833977138987</v>
      </c>
    </row>
    <row r="156" spans="1:9" ht="15.75">
      <c r="A156" s="33">
        <v>41316.270833333336</v>
      </c>
      <c r="B156" s="28">
        <f t="shared" si="14"/>
        <v>4651.270833333336</v>
      </c>
      <c r="C156" s="26">
        <v>60</v>
      </c>
      <c r="D156" s="21">
        <f t="shared" si="15"/>
        <v>-0.13052619223472176</v>
      </c>
      <c r="E156" s="21">
        <f t="shared" si="16"/>
        <v>-0.991444861371879</v>
      </c>
      <c r="F156" s="21">
        <f t="shared" si="17"/>
        <v>-0.9659258262814089</v>
      </c>
      <c r="G156" s="21">
        <f t="shared" si="18"/>
        <v>0.2588190451311059</v>
      </c>
      <c r="H156" s="21">
        <f t="shared" si="19"/>
        <v>60.50352316388934</v>
      </c>
      <c r="I156">
        <f t="shared" si="20"/>
        <v>70.18901717029387</v>
      </c>
    </row>
    <row r="157" spans="1:9" ht="15.75">
      <c r="A157" s="33">
        <v>41316.291666666664</v>
      </c>
      <c r="B157" s="28">
        <f t="shared" si="14"/>
        <v>4651.291666666664</v>
      </c>
      <c r="C157" s="26">
        <v>60</v>
      </c>
      <c r="D157" s="21">
        <f t="shared" si="15"/>
        <v>-0.25881904508615217</v>
      </c>
      <c r="E157" s="21">
        <f t="shared" si="16"/>
        <v>-0.9659258262934542</v>
      </c>
      <c r="F157" s="21">
        <f t="shared" si="17"/>
        <v>-0.8660254038013847</v>
      </c>
      <c r="G157" s="21">
        <f t="shared" si="18"/>
        <v>0.49999999997064865</v>
      </c>
      <c r="H157" s="21">
        <f t="shared" si="19"/>
        <v>61.42101278496132</v>
      </c>
      <c r="I157">
        <f t="shared" si="20"/>
        <v>70.4760421298147</v>
      </c>
    </row>
    <row r="158" spans="1:9" ht="15.75">
      <c r="A158" s="33">
        <v>41316.3125</v>
      </c>
      <c r="B158" s="28">
        <f t="shared" si="14"/>
        <v>4651.3125</v>
      </c>
      <c r="C158" s="26">
        <v>58</v>
      </c>
      <c r="D158" s="21">
        <f t="shared" si="15"/>
        <v>-0.3826834323638009</v>
      </c>
      <c r="E158" s="21">
        <f t="shared" si="16"/>
        <v>-0.9238795325118206</v>
      </c>
      <c r="F158" s="21">
        <f t="shared" si="17"/>
        <v>-0.7071067811885204</v>
      </c>
      <c r="G158" s="21">
        <f t="shared" si="18"/>
        <v>0.7071067811845746</v>
      </c>
      <c r="H158" s="21">
        <f t="shared" si="19"/>
        <v>62.42137733484492</v>
      </c>
      <c r="I158">
        <f t="shared" si="20"/>
        <v>70.67450357352254</v>
      </c>
    </row>
    <row r="159" spans="1:9" ht="15.75">
      <c r="A159" s="33">
        <v>41316.333333333336</v>
      </c>
      <c r="B159" s="28">
        <f t="shared" si="14"/>
        <v>4651.333333333336</v>
      </c>
      <c r="C159" s="26">
        <v>63</v>
      </c>
      <c r="D159" s="21">
        <f t="shared" si="15"/>
        <v>-0.5000000000122594</v>
      </c>
      <c r="E159" s="21">
        <f t="shared" si="16"/>
        <v>-0.8660254037773607</v>
      </c>
      <c r="F159" s="21">
        <f t="shared" si="17"/>
        <v>-0.4999999999754813</v>
      </c>
      <c r="G159" s="21">
        <f t="shared" si="18"/>
        <v>0.8660254037985945</v>
      </c>
      <c r="H159" s="21">
        <f t="shared" si="19"/>
        <v>63.46597781101381</v>
      </c>
      <c r="I159">
        <f t="shared" si="20"/>
        <v>70.78100577097169</v>
      </c>
    </row>
    <row r="160" spans="1:9" ht="15.75">
      <c r="A160" s="33">
        <v>41316.354166666664</v>
      </c>
      <c r="B160" s="28">
        <f t="shared" si="14"/>
        <v>4651.354166666664</v>
      </c>
      <c r="C160" s="26">
        <v>62</v>
      </c>
      <c r="D160" s="21">
        <f t="shared" si="15"/>
        <v>-0.608761428994768</v>
      </c>
      <c r="E160" s="21">
        <f t="shared" si="16"/>
        <v>-0.7933533403019414</v>
      </c>
      <c r="F160" s="21">
        <f t="shared" si="17"/>
        <v>-0.25881904513649595</v>
      </c>
      <c r="G160" s="21">
        <f t="shared" si="18"/>
        <v>0.9659258262799647</v>
      </c>
      <c r="H160" s="21">
        <f t="shared" si="19"/>
        <v>64.51575910683967</v>
      </c>
      <c r="I160">
        <f t="shared" si="20"/>
        <v>70.79372644004779</v>
      </c>
    </row>
    <row r="161" spans="1:9" ht="15.75">
      <c r="A161" s="33">
        <v>41316.395833333336</v>
      </c>
      <c r="B161" s="28">
        <f t="shared" si="14"/>
        <v>4651.395833333336</v>
      </c>
      <c r="C161" s="26">
        <v>85</v>
      </c>
      <c r="D161" s="21">
        <f t="shared" si="15"/>
        <v>-0.7933533402994626</v>
      </c>
      <c r="E161" s="21">
        <f t="shared" si="16"/>
        <v>-0.6087614289979985</v>
      </c>
      <c r="F161" s="21">
        <f t="shared" si="17"/>
        <v>0.25881904512862985</v>
      </c>
      <c r="G161" s="21">
        <f t="shared" si="18"/>
        <v>0.9659258262820724</v>
      </c>
      <c r="H161" s="21">
        <f t="shared" si="19"/>
        <v>66.48508305571873</v>
      </c>
      <c r="I161">
        <f t="shared" si="20"/>
        <v>70.5385609284628</v>
      </c>
    </row>
    <row r="162" spans="1:9" ht="15.75">
      <c r="A162" s="33">
        <v>41316.416666666664</v>
      </c>
      <c r="B162" s="28">
        <f t="shared" si="14"/>
        <v>4651.416666666664</v>
      </c>
      <c r="C162" s="26">
        <v>78</v>
      </c>
      <c r="D162" s="21">
        <f t="shared" si="15"/>
        <v>-0.8660254037771438</v>
      </c>
      <c r="E162" s="21">
        <f t="shared" si="16"/>
        <v>-0.5000000000126351</v>
      </c>
      <c r="F162" s="21">
        <f t="shared" si="17"/>
        <v>0.4999999999747299</v>
      </c>
      <c r="G162" s="21">
        <f t="shared" si="18"/>
        <v>0.8660254037990284</v>
      </c>
      <c r="H162" s="21">
        <f t="shared" si="19"/>
        <v>67.34256396607465</v>
      </c>
      <c r="I162">
        <f t="shared" si="20"/>
        <v>70.27504070053197</v>
      </c>
    </row>
    <row r="163" spans="1:9" ht="15.75">
      <c r="A163" s="33">
        <v>41316.4375</v>
      </c>
      <c r="B163" s="28">
        <f t="shared" si="14"/>
        <v>4651.4375</v>
      </c>
      <c r="C163" s="26">
        <v>85</v>
      </c>
      <c r="D163" s="21">
        <f t="shared" si="15"/>
        <v>-0.9238795325102624</v>
      </c>
      <c r="E163" s="21">
        <f t="shared" si="16"/>
        <v>-0.38268343236756275</v>
      </c>
      <c r="F163" s="21">
        <f t="shared" si="17"/>
        <v>0.707106781182762</v>
      </c>
      <c r="G163" s="21">
        <f t="shared" si="18"/>
        <v>0.707106781190333</v>
      </c>
      <c r="H163" s="21">
        <f t="shared" si="19"/>
        <v>68.08409720661852</v>
      </c>
      <c r="I163">
        <f t="shared" si="20"/>
        <v>69.92639614679065</v>
      </c>
    </row>
    <row r="164" spans="1:9" ht="15.75">
      <c r="A164" s="33">
        <v>41316.604166666664</v>
      </c>
      <c r="B164" s="28">
        <f t="shared" si="14"/>
        <v>4651.604166666664</v>
      </c>
      <c r="C164" s="26">
        <v>66</v>
      </c>
      <c r="D164" s="21">
        <f t="shared" si="15"/>
        <v>-0.7933533403012871</v>
      </c>
      <c r="E164" s="21">
        <f t="shared" si="16"/>
        <v>0.6087614289956206</v>
      </c>
      <c r="F164" s="21">
        <f t="shared" si="17"/>
        <v>0.25881904513441994</v>
      </c>
      <c r="G164" s="21">
        <f t="shared" si="18"/>
        <v>-0.9659258262805209</v>
      </c>
      <c r="H164" s="21">
        <f t="shared" si="19"/>
        <v>69.64674416311931</v>
      </c>
      <c r="I164">
        <f t="shared" si="20"/>
        <v>65.03737897661681</v>
      </c>
    </row>
    <row r="165" spans="1:9" ht="15.75">
      <c r="A165" s="33">
        <v>41316.625</v>
      </c>
      <c r="B165" s="28">
        <f t="shared" si="14"/>
        <v>4651.625</v>
      </c>
      <c r="C165" s="26">
        <v>65</v>
      </c>
      <c r="D165" s="21">
        <f t="shared" si="15"/>
        <v>-0.7071067811872273</v>
      </c>
      <c r="E165" s="21">
        <f t="shared" si="16"/>
        <v>0.7071067811858678</v>
      </c>
      <c r="F165" s="21">
        <f t="shared" si="17"/>
        <v>1.9225247479062735E-12</v>
      </c>
      <c r="G165" s="21">
        <f t="shared" si="18"/>
        <v>-1</v>
      </c>
      <c r="H165" s="21">
        <f t="shared" si="19"/>
        <v>69.50150816762499</v>
      </c>
      <c r="I165">
        <f t="shared" si="20"/>
        <v>64.32255054247581</v>
      </c>
    </row>
    <row r="166" spans="1:9" ht="15.75">
      <c r="A166" s="33">
        <v>41316.645833333336</v>
      </c>
      <c r="B166" s="28">
        <f t="shared" si="14"/>
        <v>4651.645833333336</v>
      </c>
      <c r="C166" s="26">
        <v>61</v>
      </c>
      <c r="D166" s="21">
        <f t="shared" si="15"/>
        <v>-0.6087614289971458</v>
      </c>
      <c r="E166" s="21">
        <f t="shared" si="16"/>
        <v>0.7933533403001168</v>
      </c>
      <c r="F166" s="21">
        <f t="shared" si="17"/>
        <v>-0.2588190451307059</v>
      </c>
      <c r="G166" s="21">
        <f t="shared" si="18"/>
        <v>-0.9659258262815161</v>
      </c>
      <c r="H166" s="21">
        <f t="shared" si="19"/>
        <v>69.34623672084406</v>
      </c>
      <c r="I166">
        <f t="shared" si="20"/>
        <v>63.62444653955721</v>
      </c>
    </row>
    <row r="167" spans="1:9" ht="15.75">
      <c r="A167" s="33">
        <v>41316.666666666664</v>
      </c>
      <c r="B167" s="28">
        <f t="shared" si="14"/>
        <v>4651.666666666664</v>
      </c>
      <c r="C167" s="26">
        <v>71</v>
      </c>
      <c r="D167" s="21">
        <f t="shared" si="15"/>
        <v>-0.500000000014855</v>
      </c>
      <c r="E167" s="21">
        <f t="shared" si="16"/>
        <v>0.8660254037758621</v>
      </c>
      <c r="F167" s="21">
        <f t="shared" si="17"/>
        <v>-0.49999999997029004</v>
      </c>
      <c r="G167" s="21">
        <f t="shared" si="18"/>
        <v>-0.8660254038015917</v>
      </c>
      <c r="H167" s="21">
        <f t="shared" si="19"/>
        <v>69.19566138910095</v>
      </c>
      <c r="I167">
        <f t="shared" si="20"/>
        <v>62.95501172114006</v>
      </c>
    </row>
    <row r="168" spans="1:9" ht="15.75">
      <c r="A168" s="33">
        <v>41316.6875</v>
      </c>
      <c r="B168" s="28">
        <f t="shared" si="14"/>
        <v>4651.6875</v>
      </c>
      <c r="C168" s="26">
        <v>68</v>
      </c>
      <c r="D168" s="21">
        <f t="shared" si="15"/>
        <v>-0.38268343236656993</v>
      </c>
      <c r="E168" s="21">
        <f t="shared" si="16"/>
        <v>0.9238795325106737</v>
      </c>
      <c r="F168" s="21">
        <f t="shared" si="17"/>
        <v>-0.7071067811842818</v>
      </c>
      <c r="G168" s="21">
        <f t="shared" si="18"/>
        <v>-0.7071067811888132</v>
      </c>
      <c r="H168" s="21">
        <f t="shared" si="19"/>
        <v>69.05939410136132</v>
      </c>
      <c r="I168">
        <f t="shared" si="20"/>
        <v>62.325700302089544</v>
      </c>
    </row>
    <row r="169" spans="1:9" ht="15.75">
      <c r="A169" s="33">
        <v>41316.708333333336</v>
      </c>
      <c r="B169" s="28">
        <f t="shared" si="14"/>
        <v>4651.708333333336</v>
      </c>
      <c r="C169" s="26">
        <v>73</v>
      </c>
      <c r="D169" s="21">
        <f t="shared" si="15"/>
        <v>-0.2588190450890472</v>
      </c>
      <c r="E169" s="21">
        <f t="shared" si="16"/>
        <v>0.9659258262926785</v>
      </c>
      <c r="F169" s="21">
        <f t="shared" si="17"/>
        <v>-0.8660254037983875</v>
      </c>
      <c r="G169" s="21">
        <f t="shared" si="18"/>
        <v>-0.4999999999758399</v>
      </c>
      <c r="H169" s="21">
        <f t="shared" si="19"/>
        <v>68.94128322613625</v>
      </c>
      <c r="I169">
        <f t="shared" si="20"/>
        <v>61.747279975514026</v>
      </c>
    </row>
    <row r="170" spans="1:9" ht="15.75">
      <c r="A170" s="33">
        <v>41316.729166666664</v>
      </c>
      <c r="B170" s="28">
        <f t="shared" si="14"/>
        <v>4651.729166666664</v>
      </c>
      <c r="C170" s="26">
        <v>76</v>
      </c>
      <c r="D170" s="21">
        <f t="shared" si="15"/>
        <v>-0.13052619223769327</v>
      </c>
      <c r="E170" s="21">
        <f t="shared" si="16"/>
        <v>0.9914448613714878</v>
      </c>
      <c r="F170" s="21">
        <f t="shared" si="17"/>
        <v>-0.9659258262798575</v>
      </c>
      <c r="G170" s="21">
        <f t="shared" si="18"/>
        <v>-0.2588190451368959</v>
      </c>
      <c r="H170" s="21">
        <f t="shared" si="19"/>
        <v>68.83924435740607</v>
      </c>
      <c r="I170">
        <f t="shared" si="20"/>
        <v>61.2296476737469</v>
      </c>
    </row>
    <row r="171" spans="1:9" ht="15.75">
      <c r="A171" s="33">
        <v>41316.75</v>
      </c>
      <c r="B171" s="28">
        <f t="shared" si="14"/>
        <v>4651.75</v>
      </c>
      <c r="C171" s="26">
        <v>75</v>
      </c>
      <c r="D171" s="21">
        <f t="shared" si="15"/>
        <v>-2.24293446229179E-12</v>
      </c>
      <c r="E171" s="21">
        <f t="shared" si="16"/>
        <v>1</v>
      </c>
      <c r="F171" s="21">
        <f t="shared" si="17"/>
        <v>-1</v>
      </c>
      <c r="G171" s="21">
        <f t="shared" si="18"/>
        <v>-4.48586892458358E-12</v>
      </c>
      <c r="H171" s="21">
        <f t="shared" si="19"/>
        <v>68.74557574979471</v>
      </c>
      <c r="I171">
        <f t="shared" si="20"/>
        <v>60.78166022861479</v>
      </c>
    </row>
    <row r="172" spans="1:9" ht="15.75">
      <c r="A172" s="33">
        <v>41316.770833333336</v>
      </c>
      <c r="B172" s="28">
        <f t="shared" si="14"/>
        <v>4651.770833333336</v>
      </c>
      <c r="C172" s="26">
        <v>81</v>
      </c>
      <c r="D172" s="21">
        <f t="shared" si="15"/>
        <v>0.13052619223324577</v>
      </c>
      <c r="E172" s="21">
        <f t="shared" si="16"/>
        <v>0.9914448613720733</v>
      </c>
      <c r="F172" s="21">
        <f t="shared" si="17"/>
        <v>-0.9659258262821795</v>
      </c>
      <c r="G172" s="21">
        <f t="shared" si="18"/>
        <v>0.2588190451282299</v>
      </c>
      <c r="H172" s="21">
        <f t="shared" si="19"/>
        <v>68.64773394010737</v>
      </c>
      <c r="I172">
        <f t="shared" si="20"/>
        <v>60.41098282970987</v>
      </c>
    </row>
    <row r="173" spans="1:9" ht="15.75">
      <c r="A173" s="33">
        <v>41316.791666666664</v>
      </c>
      <c r="B173" s="28">
        <f t="shared" si="14"/>
        <v>4651.791666666664</v>
      </c>
      <c r="C173" s="26">
        <v>73</v>
      </c>
      <c r="D173" s="21">
        <f t="shared" si="15"/>
        <v>0.2588190450882282</v>
      </c>
      <c r="E173" s="21">
        <f t="shared" si="16"/>
        <v>0.9659258262928979</v>
      </c>
      <c r="F173" s="21">
        <f t="shared" si="17"/>
        <v>-0.8660254037992354</v>
      </c>
      <c r="G173" s="21">
        <f t="shared" si="18"/>
        <v>0.4999999999743713</v>
      </c>
      <c r="H173" s="21">
        <f t="shared" si="19"/>
        <v>68.52951240672184</v>
      </c>
      <c r="I173">
        <f t="shared" si="20"/>
        <v>60.1239578701813</v>
      </c>
    </row>
    <row r="174" spans="1:9" ht="15.75">
      <c r="A174" s="33">
        <v>41316.895833333336</v>
      </c>
      <c r="B174" s="28">
        <f t="shared" si="14"/>
        <v>4651.895833333336</v>
      </c>
      <c r="C174" s="26">
        <v>83</v>
      </c>
      <c r="D174" s="21">
        <f t="shared" si="15"/>
        <v>0.793353340300771</v>
      </c>
      <c r="E174" s="21">
        <f t="shared" si="16"/>
        <v>0.6087614289962933</v>
      </c>
      <c r="F174" s="21">
        <f t="shared" si="17"/>
        <v>0.2588190451327819</v>
      </c>
      <c r="G174" s="21">
        <f t="shared" si="18"/>
        <v>0.9659258262809598</v>
      </c>
      <c r="H174" s="21">
        <f t="shared" si="19"/>
        <v>67.01054767686507</v>
      </c>
      <c r="I174">
        <f t="shared" si="20"/>
        <v>60.061439071540796</v>
      </c>
    </row>
    <row r="175" spans="1:9" ht="15.75">
      <c r="A175" s="33">
        <v>41316.916666666664</v>
      </c>
      <c r="B175" s="28">
        <f t="shared" si="14"/>
        <v>4651.916666666664</v>
      </c>
      <c r="C175" s="26">
        <v>63</v>
      </c>
      <c r="D175" s="21">
        <f t="shared" si="15"/>
        <v>0.8660254037763995</v>
      </c>
      <c r="E175" s="21">
        <f t="shared" si="16"/>
        <v>0.5000000000139243</v>
      </c>
      <c r="F175" s="21">
        <f t="shared" si="17"/>
        <v>0.49999999997215133</v>
      </c>
      <c r="G175" s="21">
        <f t="shared" si="18"/>
        <v>0.8660254038005171</v>
      </c>
      <c r="H175" s="21">
        <f t="shared" si="19"/>
        <v>66.42876462794243</v>
      </c>
      <c r="I175">
        <f t="shared" si="20"/>
        <v>60.32495929946453</v>
      </c>
    </row>
    <row r="176" spans="1:9" ht="15.75">
      <c r="A176" s="33">
        <v>41316.9375</v>
      </c>
      <c r="B176" s="28">
        <f t="shared" si="14"/>
        <v>4651.9375</v>
      </c>
      <c r="C176" s="26">
        <v>61</v>
      </c>
      <c r="D176" s="21">
        <f t="shared" si="15"/>
        <v>0.9238795325110849</v>
      </c>
      <c r="E176" s="21">
        <f t="shared" si="16"/>
        <v>0.38268343236557706</v>
      </c>
      <c r="F176" s="21">
        <f t="shared" si="17"/>
        <v>0.7071067811858016</v>
      </c>
      <c r="G176" s="21">
        <f t="shared" si="18"/>
        <v>0.7071067811872934</v>
      </c>
      <c r="H176" s="21">
        <f t="shared" si="19"/>
        <v>65.74666926876422</v>
      </c>
      <c r="I176">
        <f t="shared" si="20"/>
        <v>60.67360385321574</v>
      </c>
    </row>
    <row r="177" spans="1:9" ht="15.75">
      <c r="A177" s="33">
        <v>41316.958333333336</v>
      </c>
      <c r="B177" s="28">
        <f t="shared" si="14"/>
        <v>4651.958333333336</v>
      </c>
      <c r="C177" s="26">
        <v>60</v>
      </c>
      <c r="D177" s="21">
        <f t="shared" si="15"/>
        <v>0.9659258262929566</v>
      </c>
      <c r="E177" s="21">
        <f t="shared" si="16"/>
        <v>0.2588190450880092</v>
      </c>
      <c r="F177" s="21">
        <f t="shared" si="17"/>
        <v>0.8660254037994621</v>
      </c>
      <c r="G177" s="21">
        <f t="shared" si="18"/>
        <v>0.49999999997397854</v>
      </c>
      <c r="H177" s="21">
        <f t="shared" si="19"/>
        <v>64.97441564285202</v>
      </c>
      <c r="I177">
        <f t="shared" si="20"/>
        <v>61.101407327736545</v>
      </c>
    </row>
    <row r="178" spans="1:9" ht="15.75">
      <c r="A178" s="33">
        <v>41316.979166666664</v>
      </c>
      <c r="B178" s="28">
        <f t="shared" si="14"/>
        <v>4651.979166666664</v>
      </c>
      <c r="C178" s="26">
        <v>57</v>
      </c>
      <c r="D178" s="21">
        <f t="shared" si="15"/>
        <v>0.9914448613716281</v>
      </c>
      <c r="E178" s="21">
        <f t="shared" si="16"/>
        <v>0.1305261922366278</v>
      </c>
      <c r="F178" s="21">
        <f t="shared" si="17"/>
        <v>0.9659258262804138</v>
      </c>
      <c r="G178" s="21">
        <f t="shared" si="18"/>
        <v>0.2588190451348199</v>
      </c>
      <c r="H178" s="21">
        <f t="shared" si="19"/>
        <v>64.12932254004978</v>
      </c>
      <c r="I178">
        <f t="shared" si="20"/>
        <v>61.60104988677413</v>
      </c>
    </row>
    <row r="179" spans="1:9" ht="15.75">
      <c r="A179" s="33">
        <v>41317</v>
      </c>
      <c r="B179" s="28">
        <f t="shared" si="14"/>
        <v>4652</v>
      </c>
      <c r="C179" s="26">
        <v>61</v>
      </c>
      <c r="D179" s="21">
        <f t="shared" si="15"/>
        <v>1</v>
      </c>
      <c r="E179" s="21">
        <f t="shared" si="16"/>
        <v>1.168299831877384E-12</v>
      </c>
      <c r="F179" s="21">
        <f t="shared" si="17"/>
        <v>1</v>
      </c>
      <c r="G179" s="21">
        <f t="shared" si="18"/>
        <v>2.336599663754768E-12</v>
      </c>
      <c r="H179" s="21">
        <f t="shared" si="19"/>
        <v>63.23529739568162</v>
      </c>
      <c r="I179">
        <f t="shared" si="20"/>
        <v>62.163982507974765</v>
      </c>
    </row>
    <row r="180" spans="1:9" ht="15.75">
      <c r="A180" s="33">
        <v>41317.020833333336</v>
      </c>
      <c r="B180" s="28">
        <f t="shared" si="14"/>
        <v>4652.020833333336</v>
      </c>
      <c r="C180" s="26">
        <v>57</v>
      </c>
      <c r="D180" s="21">
        <f t="shared" si="15"/>
        <v>0.9914448613719331</v>
      </c>
      <c r="E180" s="21">
        <f t="shared" si="16"/>
        <v>-0.13052619223431122</v>
      </c>
      <c r="F180" s="21">
        <f t="shared" si="17"/>
        <v>0.9659258262816233</v>
      </c>
      <c r="G180" s="21">
        <f t="shared" si="18"/>
        <v>-0.25881904513030596</v>
      </c>
      <c r="H180" s="21">
        <f t="shared" si="19"/>
        <v>62.321783387216016</v>
      </c>
      <c r="I180">
        <f t="shared" si="20"/>
        <v>62.780573257944994</v>
      </c>
    </row>
    <row r="181" spans="1:9" ht="15.75">
      <c r="A181" s="33">
        <v>41317.041666666664</v>
      </c>
      <c r="B181" s="28">
        <f t="shared" si="14"/>
        <v>4652.041666666664</v>
      </c>
      <c r="C181" s="26">
        <v>56</v>
      </c>
      <c r="D181" s="21">
        <f t="shared" si="15"/>
        <v>0.9659258262935614</v>
      </c>
      <c r="E181" s="21">
        <f t="shared" si="16"/>
        <v>-0.2588190450857522</v>
      </c>
      <c r="F181" s="21">
        <f t="shared" si="17"/>
        <v>0.8660254038017987</v>
      </c>
      <c r="G181" s="21">
        <f t="shared" si="18"/>
        <v>-0.49999999996993144</v>
      </c>
      <c r="H181" s="21">
        <f t="shared" si="19"/>
        <v>61.42229161509177</v>
      </c>
      <c r="I181">
        <f t="shared" si="20"/>
        <v>63.440272097754274</v>
      </c>
    </row>
    <row r="182" spans="1:9" ht="15.75">
      <c r="A182" s="33">
        <v>41317.0625</v>
      </c>
      <c r="B182" s="28">
        <f t="shared" si="14"/>
        <v>4652.0625</v>
      </c>
      <c r="C182" s="26">
        <v>56</v>
      </c>
      <c r="D182" s="21">
        <f t="shared" si="15"/>
        <v>0.9238795325119791</v>
      </c>
      <c r="E182" s="21">
        <f t="shared" si="16"/>
        <v>-0.38268343236341834</v>
      </c>
      <c r="F182" s="21">
        <f t="shared" si="17"/>
        <v>0.7071067811891061</v>
      </c>
      <c r="G182" s="21">
        <f t="shared" si="18"/>
        <v>-0.7071067811839891</v>
      </c>
      <c r="H182" s="21">
        <f t="shared" si="19"/>
        <v>60.572609182648705</v>
      </c>
      <c r="I182">
        <f t="shared" si="20"/>
        <v>64.13179139782375</v>
      </c>
    </row>
    <row r="183" spans="1:9" ht="15.75">
      <c r="A183" s="33">
        <v>41317.083333333336</v>
      </c>
      <c r="B183" s="28">
        <f t="shared" si="14"/>
        <v>4652.083333333336</v>
      </c>
      <c r="C183" s="26">
        <v>69</v>
      </c>
      <c r="D183" s="21">
        <f t="shared" si="15"/>
        <v>0.8660254037775678</v>
      </c>
      <c r="E183" s="21">
        <f t="shared" si="16"/>
        <v>-0.5000000000119008</v>
      </c>
      <c r="F183" s="21">
        <f t="shared" si="17"/>
        <v>0.4999999999761985</v>
      </c>
      <c r="G183" s="21">
        <f t="shared" si="18"/>
        <v>-0.8660254037981805</v>
      </c>
      <c r="H183" s="21">
        <f t="shared" si="19"/>
        <v>59.80879687962372</v>
      </c>
      <c r="I183">
        <f t="shared" si="20"/>
        <v>64.84329907096979</v>
      </c>
    </row>
    <row r="184" spans="1:9" ht="15.75">
      <c r="A184" s="33">
        <v>41317.104166666664</v>
      </c>
      <c r="B184" s="28">
        <f t="shared" si="14"/>
        <v>4652.104166666664</v>
      </c>
      <c r="C184" s="26">
        <v>60</v>
      </c>
      <c r="D184" s="21">
        <f t="shared" si="15"/>
        <v>0.7933533403021934</v>
      </c>
      <c r="E184" s="21">
        <f t="shared" si="16"/>
        <v>-0.6087614289944395</v>
      </c>
      <c r="F184" s="21">
        <f t="shared" si="17"/>
        <v>0.2588190451372959</v>
      </c>
      <c r="G184" s="21">
        <f t="shared" si="18"/>
        <v>-0.9659258262797503</v>
      </c>
      <c r="H184" s="21">
        <f t="shared" si="19"/>
        <v>59.16510544898373</v>
      </c>
      <c r="I184">
        <f t="shared" si="20"/>
        <v>65.56262102337502</v>
      </c>
    </row>
    <row r="185" spans="1:9" ht="15.75">
      <c r="A185" s="33">
        <v>41317.125</v>
      </c>
      <c r="B185" s="28">
        <f t="shared" si="14"/>
        <v>4652.125</v>
      </c>
      <c r="C185" s="26">
        <v>57</v>
      </c>
      <c r="D185" s="21">
        <f t="shared" si="15"/>
        <v>0.70710678118828</v>
      </c>
      <c r="E185" s="21">
        <f t="shared" si="16"/>
        <v>-0.7071067811848152</v>
      </c>
      <c r="F185" s="21">
        <f t="shared" si="17"/>
        <v>4.899943840432075E-12</v>
      </c>
      <c r="G185" s="21">
        <f t="shared" si="18"/>
        <v>-1</v>
      </c>
      <c r="H185" s="21">
        <f t="shared" si="19"/>
        <v>58.671946048642795</v>
      </c>
      <c r="I185">
        <f t="shared" si="20"/>
        <v>66.27744945751613</v>
      </c>
    </row>
    <row r="186" spans="1:9" ht="15.75">
      <c r="A186" s="33">
        <v>41317.145833333336</v>
      </c>
      <c r="B186" s="28">
        <f t="shared" si="14"/>
        <v>4652.145833333336</v>
      </c>
      <c r="C186" s="26">
        <v>56</v>
      </c>
      <c r="D186" s="21">
        <f t="shared" si="15"/>
        <v>0.608761428998327</v>
      </c>
      <c r="E186" s="21">
        <f t="shared" si="16"/>
        <v>-0.7933533402992106</v>
      </c>
      <c r="F186" s="21">
        <f t="shared" si="17"/>
        <v>-0.25881904512782994</v>
      </c>
      <c r="G186" s="21">
        <f t="shared" si="18"/>
        <v>-0.9659258262822867</v>
      </c>
      <c r="H186" s="21">
        <f t="shared" si="19"/>
        <v>58.35404800743671</v>
      </c>
      <c r="I186">
        <f t="shared" si="20"/>
        <v>66.97555346043498</v>
      </c>
    </row>
    <row r="187" spans="1:9" ht="15.75">
      <c r="A187" s="33">
        <v>41317.166666666664</v>
      </c>
      <c r="B187" s="28">
        <f t="shared" si="14"/>
        <v>4652.166666666664</v>
      </c>
      <c r="C187" s="26">
        <v>60</v>
      </c>
      <c r="D187" s="21">
        <f t="shared" si="15"/>
        <v>0.5000000000129937</v>
      </c>
      <c r="E187" s="21">
        <f t="shared" si="16"/>
        <v>-0.8660254037769367</v>
      </c>
      <c r="F187" s="21">
        <f t="shared" si="17"/>
        <v>-0.4999999999740127</v>
      </c>
      <c r="G187" s="21">
        <f t="shared" si="18"/>
        <v>-0.8660254037994425</v>
      </c>
      <c r="H187" s="21">
        <f t="shared" si="19"/>
        <v>58.22892547776591</v>
      </c>
      <c r="I187">
        <f t="shared" si="20"/>
        <v>67.64498827887063</v>
      </c>
    </row>
    <row r="188" spans="1:9" ht="15.75">
      <c r="A188" s="33">
        <v>41317.1875</v>
      </c>
      <c r="B188" s="28">
        <f t="shared" si="14"/>
        <v>4652.1875</v>
      </c>
      <c r="C188" s="26">
        <v>57</v>
      </c>
      <c r="D188" s="21">
        <f t="shared" si="15"/>
        <v>0.38268343236458424</v>
      </c>
      <c r="E188" s="21">
        <f t="shared" si="16"/>
        <v>-0.9238795325114961</v>
      </c>
      <c r="F188" s="21">
        <f t="shared" si="17"/>
        <v>-0.7071067811873213</v>
      </c>
      <c r="G188" s="21">
        <f t="shared" si="18"/>
        <v>-0.7071067811857737</v>
      </c>
      <c r="H188" s="21">
        <f t="shared" si="19"/>
        <v>58.305754884121136</v>
      </c>
      <c r="I188">
        <f t="shared" si="20"/>
        <v>68.27429969792038</v>
      </c>
    </row>
    <row r="189" spans="1:9" ht="15.75">
      <c r="A189" s="33">
        <v>41317.208333333336</v>
      </c>
      <c r="B189" s="28">
        <f t="shared" si="14"/>
        <v>4652.208333333336</v>
      </c>
      <c r="C189" s="26">
        <v>57</v>
      </c>
      <c r="D189" s="21">
        <f t="shared" si="15"/>
        <v>0.2588190450904852</v>
      </c>
      <c r="E189" s="21">
        <f t="shared" si="16"/>
        <v>-0.9659258262922932</v>
      </c>
      <c r="F189" s="21">
        <f t="shared" si="17"/>
        <v>-0.8660254037968989</v>
      </c>
      <c r="G189" s="21">
        <f t="shared" si="18"/>
        <v>-0.4999999999784184</v>
      </c>
      <c r="H189" s="21">
        <f t="shared" si="19"/>
        <v>58.58473845150308</v>
      </c>
      <c r="I189">
        <f t="shared" si="20"/>
        <v>68.85272002447972</v>
      </c>
    </row>
    <row r="190" spans="1:9" ht="15.75">
      <c r="A190" s="33">
        <v>41317.23055555556</v>
      </c>
      <c r="B190" s="28">
        <f t="shared" si="14"/>
        <v>4652.230555555558</v>
      </c>
      <c r="C190" s="26">
        <v>53</v>
      </c>
      <c r="D190" s="21">
        <f t="shared" si="15"/>
        <v>0.12186934339388901</v>
      </c>
      <c r="E190" s="21">
        <f t="shared" si="16"/>
        <v>-0.9925461516427044</v>
      </c>
      <c r="F190" s="21">
        <f t="shared" si="17"/>
        <v>-0.9702957262814847</v>
      </c>
      <c r="G190" s="21">
        <f t="shared" si="18"/>
        <v>-0.24192189557765556</v>
      </c>
      <c r="H190" s="21">
        <f t="shared" si="19"/>
        <v>59.09497065912858</v>
      </c>
      <c r="I190">
        <f t="shared" si="20"/>
        <v>69.40247635928532</v>
      </c>
    </row>
    <row r="191" spans="1:9" ht="15.75">
      <c r="A191" s="33">
        <v>41317.25</v>
      </c>
      <c r="B191" s="28">
        <f t="shared" si="14"/>
        <v>4652.25</v>
      </c>
      <c r="C191" s="26">
        <v>53</v>
      </c>
      <c r="D191" s="21">
        <f t="shared" si="15"/>
        <v>9.366520146297797E-14</v>
      </c>
      <c r="E191" s="21">
        <f t="shared" si="16"/>
        <v>-1</v>
      </c>
      <c r="F191" s="21">
        <f t="shared" si="17"/>
        <v>-1</v>
      </c>
      <c r="G191" s="21">
        <f t="shared" si="18"/>
        <v>-1.8733040292595593E-13</v>
      </c>
      <c r="H191" s="21">
        <f t="shared" si="19"/>
        <v>59.705003523145</v>
      </c>
      <c r="I191">
        <f t="shared" si="20"/>
        <v>69.81833977139195</v>
      </c>
    </row>
    <row r="192" spans="1:9" ht="15.75">
      <c r="A192" s="33">
        <v>41317.270833333336</v>
      </c>
      <c r="B192" s="28">
        <f t="shared" si="14"/>
        <v>4652.270833333336</v>
      </c>
      <c r="C192" s="26">
        <v>56</v>
      </c>
      <c r="D192" s="21">
        <f t="shared" si="15"/>
        <v>-0.13052619223537665</v>
      </c>
      <c r="E192" s="21">
        <f t="shared" si="16"/>
        <v>-0.9914448613717928</v>
      </c>
      <c r="F192" s="21">
        <f t="shared" si="17"/>
        <v>-0.965925826281067</v>
      </c>
      <c r="G192" s="21">
        <f t="shared" si="18"/>
        <v>0.25881904513238196</v>
      </c>
      <c r="H192" s="21">
        <f t="shared" si="19"/>
        <v>60.5035231638937</v>
      </c>
      <c r="I192">
        <f t="shared" si="20"/>
        <v>70.18901717029553</v>
      </c>
    </row>
    <row r="193" spans="1:9" ht="15.75">
      <c r="A193" s="33">
        <v>41317.291666666664</v>
      </c>
      <c r="B193" s="28">
        <f t="shared" si="14"/>
        <v>4652.291666666664</v>
      </c>
      <c r="C193" s="26">
        <v>55</v>
      </c>
      <c r="D193" s="21">
        <f t="shared" si="15"/>
        <v>-0.2588190450867902</v>
      </c>
      <c r="E193" s="21">
        <f t="shared" si="16"/>
        <v>-0.9659258262932833</v>
      </c>
      <c r="F193" s="21">
        <f t="shared" si="17"/>
        <v>-0.8660254038007241</v>
      </c>
      <c r="G193" s="21">
        <f t="shared" si="18"/>
        <v>0.49999999997179273</v>
      </c>
      <c r="H193" s="21">
        <f t="shared" si="19"/>
        <v>61.42101278496619</v>
      </c>
      <c r="I193">
        <f t="shared" si="20"/>
        <v>70.47604212981592</v>
      </c>
    </row>
    <row r="194" spans="1:9" ht="15.75">
      <c r="A194" s="33">
        <v>41317.3125</v>
      </c>
      <c r="B194" s="28">
        <f t="shared" si="14"/>
        <v>4652.3125</v>
      </c>
      <c r="C194" s="26">
        <v>60</v>
      </c>
      <c r="D194" s="21">
        <f t="shared" si="15"/>
        <v>-0.38268343236441116</v>
      </c>
      <c r="E194" s="21">
        <f t="shared" si="16"/>
        <v>-0.9238795325115678</v>
      </c>
      <c r="F194" s="21">
        <f t="shared" si="17"/>
        <v>-0.7071067811875863</v>
      </c>
      <c r="G194" s="21">
        <f t="shared" si="18"/>
        <v>0.7071067811855087</v>
      </c>
      <c r="H194" s="21">
        <f t="shared" si="19"/>
        <v>62.42137733485011</v>
      </c>
      <c r="I194">
        <f t="shared" si="20"/>
        <v>70.67450357352331</v>
      </c>
    </row>
    <row r="195" spans="1:9" ht="15.75">
      <c r="A195" s="33">
        <v>41317.333333333336</v>
      </c>
      <c r="B195" s="28">
        <f aca="true" t="shared" si="21" ref="B195:B238">A195-36665</f>
        <v>4652.333333333336</v>
      </c>
      <c r="C195" s="26">
        <v>57</v>
      </c>
      <c r="D195" s="21">
        <f aca="true" t="shared" si="22" ref="D195:D238">COS(2*PI()*B195)</f>
        <v>-0.5000000000128314</v>
      </c>
      <c r="E195" s="21">
        <f aca="true" t="shared" si="23" ref="E195:E238">-SIN(2*PI()*B195)</f>
        <v>-0.8660254037770304</v>
      </c>
      <c r="F195" s="21">
        <f aca="true" t="shared" si="24" ref="F195:F238">COS(2*PI()*B195/0.5)</f>
        <v>-0.49999999997433714</v>
      </c>
      <c r="G195" s="21">
        <f aca="true" t="shared" si="25" ref="G195:G238">-SIN(2*PI()*B195/0.5)</f>
        <v>0.8660254037992551</v>
      </c>
      <c r="H195" s="21">
        <f aca="true" t="shared" si="26" ref="H195:H238">TREND(C$2:C$238,D$2:G$238,D195:G195,TRUE)</f>
        <v>63.46597781101912</v>
      </c>
      <c r="I195">
        <f aca="true" t="shared" si="27" ref="I195:I238">65.3+5.5*COS(2*PI()*B195+4.10565795119826)</f>
        <v>70.781005770972</v>
      </c>
    </row>
    <row r="196" spans="1:9" ht="15.75">
      <c r="A196" s="33">
        <v>41317.354166666664</v>
      </c>
      <c r="B196" s="28">
        <f t="shared" si="21"/>
        <v>4652.354166666664</v>
      </c>
      <c r="C196" s="26">
        <v>62</v>
      </c>
      <c r="D196" s="21">
        <f t="shared" si="22"/>
        <v>-0.6087614289952921</v>
      </c>
      <c r="E196" s="21">
        <f t="shared" si="23"/>
        <v>-0.7933533403015393</v>
      </c>
      <c r="F196" s="21">
        <f t="shared" si="24"/>
        <v>-0.25881904513521986</v>
      </c>
      <c r="G196" s="21">
        <f t="shared" si="25"/>
        <v>0.9659258262803065</v>
      </c>
      <c r="H196" s="21">
        <f t="shared" si="26"/>
        <v>64.51575910684491</v>
      </c>
      <c r="I196">
        <f t="shared" si="27"/>
        <v>70.79372644004762</v>
      </c>
    </row>
    <row r="197" spans="1:9" ht="15.75">
      <c r="A197" s="33">
        <v>41317.5</v>
      </c>
      <c r="B197" s="28">
        <f t="shared" si="21"/>
        <v>4652.5</v>
      </c>
      <c r="C197" s="26">
        <v>65</v>
      </c>
      <c r="D197" s="21">
        <f t="shared" si="22"/>
        <v>-1</v>
      </c>
      <c r="E197" s="21">
        <f t="shared" si="23"/>
        <v>-2.657009378140285E-12</v>
      </c>
      <c r="F197" s="21">
        <f t="shared" si="24"/>
        <v>1</v>
      </c>
      <c r="G197" s="21">
        <f t="shared" si="25"/>
        <v>5.31401875628057E-12</v>
      </c>
      <c r="H197" s="21">
        <f t="shared" si="26"/>
        <v>69.51003879225613</v>
      </c>
      <c r="I197">
        <f t="shared" si="27"/>
        <v>68.43601749203195</v>
      </c>
    </row>
    <row r="198" spans="1:9" ht="15.75">
      <c r="A198" s="33">
        <v>41317.520833333336</v>
      </c>
      <c r="B198" s="28">
        <f t="shared" si="21"/>
        <v>4652.520833333336</v>
      </c>
      <c r="C198" s="26">
        <v>65</v>
      </c>
      <c r="D198" s="21">
        <f t="shared" si="22"/>
        <v>-0.9914448613721274</v>
      </c>
      <c r="E198" s="21">
        <f t="shared" si="23"/>
        <v>0.13052619223283524</v>
      </c>
      <c r="F198" s="21">
        <f t="shared" si="24"/>
        <v>0.9659258262823939</v>
      </c>
      <c r="G198" s="21">
        <f t="shared" si="25"/>
        <v>-0.25881904512743</v>
      </c>
      <c r="H198" s="21">
        <f t="shared" si="26"/>
        <v>69.72287496966295</v>
      </c>
      <c r="I198">
        <f t="shared" si="27"/>
        <v>67.81942674206228</v>
      </c>
    </row>
    <row r="199" spans="1:9" ht="15.75">
      <c r="A199" s="33">
        <v>41317.541666666664</v>
      </c>
      <c r="B199" s="28">
        <f t="shared" si="21"/>
        <v>4652.541666666664</v>
      </c>
      <c r="C199" s="26">
        <v>69</v>
      </c>
      <c r="D199" s="21">
        <f t="shared" si="22"/>
        <v>-0.9659258262930052</v>
      </c>
      <c r="E199" s="21">
        <f t="shared" si="23"/>
        <v>0.2588190450878282</v>
      </c>
      <c r="F199" s="21">
        <f t="shared" si="24"/>
        <v>0.8660254037996494</v>
      </c>
      <c r="G199" s="21">
        <f t="shared" si="25"/>
        <v>-0.4999999999736541</v>
      </c>
      <c r="H199" s="21">
        <f t="shared" si="26"/>
        <v>69.82309865410015</v>
      </c>
      <c r="I199">
        <f t="shared" si="27"/>
        <v>67.1597279022346</v>
      </c>
    </row>
    <row r="200" spans="1:9" ht="15.75">
      <c r="A200" s="33">
        <v>41317.5625</v>
      </c>
      <c r="B200" s="28">
        <f t="shared" si="21"/>
        <v>4652.5625</v>
      </c>
      <c r="C200" s="26">
        <v>69</v>
      </c>
      <c r="D200" s="21">
        <f t="shared" si="22"/>
        <v>-0.9238795325111566</v>
      </c>
      <c r="E200" s="21">
        <f t="shared" si="23"/>
        <v>0.38268343236540403</v>
      </c>
      <c r="F200" s="21">
        <f t="shared" si="24"/>
        <v>0.7071067811860665</v>
      </c>
      <c r="G200" s="21">
        <f t="shared" si="25"/>
        <v>-0.7071067811870285</v>
      </c>
      <c r="H200" s="21">
        <f t="shared" si="26"/>
        <v>69.82939154098449</v>
      </c>
      <c r="I200">
        <f t="shared" si="27"/>
        <v>66.46820860216471</v>
      </c>
    </row>
    <row r="201" spans="1:9" ht="15.75">
      <c r="A201" s="33">
        <v>41317.583333333336</v>
      </c>
      <c r="B201" s="28">
        <f t="shared" si="21"/>
        <v>4652.583333333336</v>
      </c>
      <c r="C201" s="26">
        <v>69</v>
      </c>
      <c r="D201" s="21">
        <f t="shared" si="22"/>
        <v>-0.8660254037764931</v>
      </c>
      <c r="E201" s="21">
        <f t="shared" si="23"/>
        <v>0.5000000000137621</v>
      </c>
      <c r="F201" s="21">
        <f t="shared" si="24"/>
        <v>0.4999999999724758</v>
      </c>
      <c r="G201" s="21">
        <f t="shared" si="25"/>
        <v>-0.8660254038003298</v>
      </c>
      <c r="H201" s="21">
        <f t="shared" si="26"/>
        <v>69.76316844463365</v>
      </c>
      <c r="I201">
        <f t="shared" si="27"/>
        <v>65.75670092901842</v>
      </c>
    </row>
    <row r="202" spans="1:9" ht="15.75">
      <c r="A202" s="33">
        <v>41317.604166666664</v>
      </c>
      <c r="B202" s="28">
        <f t="shared" si="21"/>
        <v>4652.604166666664</v>
      </c>
      <c r="C202" s="26">
        <v>73</v>
      </c>
      <c r="D202" s="21">
        <f t="shared" si="22"/>
        <v>-0.793353340300885</v>
      </c>
      <c r="E202" s="21">
        <f t="shared" si="23"/>
        <v>0.6087614289961447</v>
      </c>
      <c r="F202" s="21">
        <f t="shared" si="24"/>
        <v>0.25881904513314385</v>
      </c>
      <c r="G202" s="21">
        <f t="shared" si="25"/>
        <v>-0.9659258262808629</v>
      </c>
      <c r="H202" s="21">
        <f t="shared" si="26"/>
        <v>69.64674416311864</v>
      </c>
      <c r="I202">
        <f t="shared" si="27"/>
        <v>65.03737897661318</v>
      </c>
    </row>
    <row r="203" spans="1:9" ht="15.75">
      <c r="A203" s="33">
        <v>41317.625</v>
      </c>
      <c r="B203" s="28">
        <f t="shared" si="21"/>
        <v>4652.625</v>
      </c>
      <c r="C203" s="26">
        <v>78</v>
      </c>
      <c r="D203" s="21">
        <f t="shared" si="22"/>
        <v>-0.7071067811867602</v>
      </c>
      <c r="E203" s="21">
        <f t="shared" si="23"/>
        <v>0.7071067811863349</v>
      </c>
      <c r="F203" s="21">
        <f t="shared" si="24"/>
        <v>6.014053187744506E-13</v>
      </c>
      <c r="G203" s="21">
        <f t="shared" si="25"/>
        <v>-1</v>
      </c>
      <c r="H203" s="21">
        <f t="shared" si="26"/>
        <v>69.50150816762422</v>
      </c>
      <c r="I203">
        <f t="shared" si="27"/>
        <v>64.32255054247223</v>
      </c>
    </row>
    <row r="204" spans="1:9" ht="15.75">
      <c r="A204" s="33">
        <v>41317.645833333336</v>
      </c>
      <c r="B204" s="28">
        <f t="shared" si="21"/>
        <v>4652.645833333336</v>
      </c>
      <c r="C204" s="26">
        <v>73</v>
      </c>
      <c r="D204" s="21">
        <f t="shared" si="22"/>
        <v>-0.6087614289966218</v>
      </c>
      <c r="E204" s="21">
        <f t="shared" si="23"/>
        <v>0.793353340300519</v>
      </c>
      <c r="F204" s="21">
        <f t="shared" si="24"/>
        <v>-0.258819045131982</v>
      </c>
      <c r="G204" s="21">
        <f t="shared" si="25"/>
        <v>-0.9659258262811742</v>
      </c>
      <c r="H204" s="21">
        <f t="shared" si="26"/>
        <v>69.34623672084328</v>
      </c>
      <c r="I204">
        <f t="shared" si="27"/>
        <v>63.624446539553745</v>
      </c>
    </row>
    <row r="205" spans="1:9" ht="15.75">
      <c r="A205" s="33">
        <v>41317.666666666664</v>
      </c>
      <c r="B205" s="28">
        <f t="shared" si="21"/>
        <v>4652.666666666664</v>
      </c>
      <c r="C205" s="26">
        <v>78</v>
      </c>
      <c r="D205" s="21">
        <f t="shared" si="22"/>
        <v>-0.5000000000142829</v>
      </c>
      <c r="E205" s="21">
        <f t="shared" si="23"/>
        <v>0.8660254037761924</v>
      </c>
      <c r="F205" s="21">
        <f t="shared" si="24"/>
        <v>-0.49999999997143413</v>
      </c>
      <c r="G205" s="21">
        <f t="shared" si="25"/>
        <v>-0.8660254038009312</v>
      </c>
      <c r="H205" s="21">
        <f t="shared" si="26"/>
        <v>69.19566138910022</v>
      </c>
      <c r="I205">
        <f t="shared" si="27"/>
        <v>62.95501172113677</v>
      </c>
    </row>
    <row r="206" spans="1:9" ht="15.75">
      <c r="A206" s="33">
        <v>41317.6875</v>
      </c>
      <c r="B206" s="28">
        <f t="shared" si="21"/>
        <v>4652.6875</v>
      </c>
      <c r="C206" s="26">
        <v>71</v>
      </c>
      <c r="D206" s="21">
        <f t="shared" si="22"/>
        <v>-0.38268343236595964</v>
      </c>
      <c r="E206" s="21">
        <f t="shared" si="23"/>
        <v>0.9238795325109265</v>
      </c>
      <c r="F206" s="21">
        <f t="shared" si="24"/>
        <v>-0.707106781185216</v>
      </c>
      <c r="G206" s="21">
        <f t="shared" si="25"/>
        <v>-0.7071067811878791</v>
      </c>
      <c r="H206" s="21">
        <f t="shared" si="26"/>
        <v>69.05939410136068</v>
      </c>
      <c r="I206">
        <f t="shared" si="27"/>
        <v>62.32570030208649</v>
      </c>
    </row>
    <row r="207" spans="1:9" ht="15.75">
      <c r="A207" s="33">
        <v>41317.708333333336</v>
      </c>
      <c r="B207" s="28">
        <f t="shared" si="21"/>
        <v>4652.708333333336</v>
      </c>
      <c r="C207" s="26">
        <v>73</v>
      </c>
      <c r="D207" s="21">
        <f t="shared" si="22"/>
        <v>-0.25881904508840914</v>
      </c>
      <c r="E207" s="21">
        <f t="shared" si="23"/>
        <v>0.9659258262928495</v>
      </c>
      <c r="F207" s="21">
        <f t="shared" si="24"/>
        <v>-0.866025403799048</v>
      </c>
      <c r="G207" s="21">
        <f t="shared" si="25"/>
        <v>-0.49999999997469574</v>
      </c>
      <c r="H207" s="21">
        <f t="shared" si="26"/>
        <v>68.9412832261357</v>
      </c>
      <c r="I207">
        <f t="shared" si="27"/>
        <v>61.747279975511255</v>
      </c>
    </row>
    <row r="208" spans="1:9" ht="15.75">
      <c r="A208" s="33">
        <v>41317.729166666664</v>
      </c>
      <c r="B208" s="28">
        <f t="shared" si="21"/>
        <v>4652.729166666664</v>
      </c>
      <c r="C208" s="26">
        <v>62</v>
      </c>
      <c r="D208" s="21">
        <f t="shared" si="22"/>
        <v>-0.13052619223703835</v>
      </c>
      <c r="E208" s="21">
        <f t="shared" si="23"/>
        <v>0.9914448613715741</v>
      </c>
      <c r="F208" s="21">
        <f t="shared" si="24"/>
        <v>-0.9659258262801994</v>
      </c>
      <c r="G208" s="21">
        <f t="shared" si="25"/>
        <v>-0.2588190451356198</v>
      </c>
      <c r="H208" s="21">
        <f t="shared" si="26"/>
        <v>68.83924435740559</v>
      </c>
      <c r="I208">
        <f t="shared" si="27"/>
        <v>61.22964767374446</v>
      </c>
    </row>
    <row r="209" spans="1:9" ht="15.75">
      <c r="A209" s="33">
        <v>41317.75</v>
      </c>
      <c r="B209" s="28">
        <f t="shared" si="21"/>
        <v>4652.75</v>
      </c>
      <c r="C209" s="26">
        <v>63</v>
      </c>
      <c r="D209" s="21">
        <f t="shared" si="22"/>
        <v>-1.5823747477258787E-12</v>
      </c>
      <c r="E209" s="21">
        <f t="shared" si="23"/>
        <v>1</v>
      </c>
      <c r="F209" s="21">
        <f t="shared" si="24"/>
        <v>-1</v>
      </c>
      <c r="G209" s="21">
        <f t="shared" si="25"/>
        <v>-3.1647494954517574E-12</v>
      </c>
      <c r="H209" s="21">
        <f t="shared" si="26"/>
        <v>68.74557574979423</v>
      </c>
      <c r="I209">
        <f t="shared" si="27"/>
        <v>60.78166022861272</v>
      </c>
    </row>
    <row r="210" spans="1:9" ht="15.75">
      <c r="A210" s="33">
        <v>41317.770833333336</v>
      </c>
      <c r="B210" s="28">
        <f t="shared" si="21"/>
        <v>4652.770833333336</v>
      </c>
      <c r="C210" s="26">
        <v>69</v>
      </c>
      <c r="D210" s="21">
        <f t="shared" si="22"/>
        <v>0.1305261922339007</v>
      </c>
      <c r="E210" s="21">
        <f t="shared" si="23"/>
        <v>0.9914448613719872</v>
      </c>
      <c r="F210" s="21">
        <f t="shared" si="24"/>
        <v>-0.9659258262818377</v>
      </c>
      <c r="G210" s="21">
        <f t="shared" si="25"/>
        <v>0.258819045129506</v>
      </c>
      <c r="H210" s="21">
        <f t="shared" si="26"/>
        <v>68.64773394010685</v>
      </c>
      <c r="I210">
        <f t="shared" si="27"/>
        <v>60.41098282970821</v>
      </c>
    </row>
    <row r="211" spans="1:9" ht="15.75">
      <c r="A211" s="33">
        <v>41317.791666666664</v>
      </c>
      <c r="B211" s="28">
        <f t="shared" si="21"/>
        <v>4652.791666666664</v>
      </c>
      <c r="C211" s="26">
        <v>69</v>
      </c>
      <c r="D211" s="21">
        <f t="shared" si="22"/>
        <v>0.25881904508535225</v>
      </c>
      <c r="E211" s="21">
        <f t="shared" si="23"/>
        <v>0.9659258262936686</v>
      </c>
      <c r="F211" s="21">
        <f t="shared" si="24"/>
        <v>-0.8660254038022128</v>
      </c>
      <c r="G211" s="21">
        <f t="shared" si="25"/>
        <v>0.49999999996921424</v>
      </c>
      <c r="H211" s="21">
        <f t="shared" si="26"/>
        <v>68.52951240672489</v>
      </c>
      <c r="I211">
        <f t="shared" si="27"/>
        <v>60.123957870186835</v>
      </c>
    </row>
    <row r="212" spans="1:9" ht="15.75">
      <c r="A212" s="33">
        <v>41317.8125</v>
      </c>
      <c r="B212" s="28">
        <f t="shared" si="21"/>
        <v>4652.8125</v>
      </c>
      <c r="C212" s="26">
        <v>71</v>
      </c>
      <c r="D212" s="21">
        <f t="shared" si="22"/>
        <v>0.3826834323630358</v>
      </c>
      <c r="E212" s="21">
        <f t="shared" si="23"/>
        <v>0.9238795325121375</v>
      </c>
      <c r="F212" s="21">
        <f t="shared" si="24"/>
        <v>-0.7071067811896916</v>
      </c>
      <c r="G212" s="21">
        <f t="shared" si="25"/>
        <v>0.7071067811834034</v>
      </c>
      <c r="H212" s="21">
        <f t="shared" si="26"/>
        <v>68.37253740239899</v>
      </c>
      <c r="I212">
        <f t="shared" si="27"/>
        <v>59.92549642647842</v>
      </c>
    </row>
    <row r="213" spans="1:9" ht="15.75">
      <c r="A213" s="33">
        <v>41317.833333333336</v>
      </c>
      <c r="B213" s="28">
        <f t="shared" si="21"/>
        <v>4652.833333333336</v>
      </c>
      <c r="C213" s="26">
        <v>66</v>
      </c>
      <c r="D213" s="21">
        <f t="shared" si="22"/>
        <v>0.5000000000115422</v>
      </c>
      <c r="E213" s="21">
        <f t="shared" si="23"/>
        <v>0.8660254037777748</v>
      </c>
      <c r="F213" s="21">
        <f t="shared" si="24"/>
        <v>-0.49999999997691563</v>
      </c>
      <c r="G213" s="21">
        <f t="shared" si="25"/>
        <v>0.8660254037977664</v>
      </c>
      <c r="H213" s="21">
        <f t="shared" si="26"/>
        <v>68.15797232560523</v>
      </c>
      <c r="I213">
        <f t="shared" si="27"/>
        <v>59.81899422902868</v>
      </c>
    </row>
    <row r="214" spans="1:9" ht="15.75">
      <c r="A214" s="33">
        <v>41317.854166666664</v>
      </c>
      <c r="B214" s="28">
        <f t="shared" si="21"/>
        <v>4652.854166666664</v>
      </c>
      <c r="C214" s="26">
        <v>62</v>
      </c>
      <c r="D214" s="21">
        <f t="shared" si="22"/>
        <v>0.6087614289969973</v>
      </c>
      <c r="E214" s="21">
        <f t="shared" si="23"/>
        <v>0.7933533403002309</v>
      </c>
      <c r="F214" s="21">
        <f t="shared" si="24"/>
        <v>-0.2588190451310678</v>
      </c>
      <c r="G214" s="21">
        <f t="shared" si="25"/>
        <v>0.9659258262814191</v>
      </c>
      <c r="H214" s="21">
        <f t="shared" si="26"/>
        <v>67.8683067419247</v>
      </c>
      <c r="I214">
        <f t="shared" si="27"/>
        <v>59.806273559952935</v>
      </c>
    </row>
    <row r="215" spans="1:9" ht="15.75">
      <c r="A215" s="33">
        <v>41317.875</v>
      </c>
      <c r="B215" s="28">
        <f t="shared" si="21"/>
        <v>4652.875</v>
      </c>
      <c r="C215" s="26">
        <v>75</v>
      </c>
      <c r="D215" s="21">
        <f t="shared" si="22"/>
        <v>0.7071067811845223</v>
      </c>
      <c r="E215" s="21">
        <f t="shared" si="23"/>
        <v>0.7071067811885727</v>
      </c>
      <c r="F215" s="21">
        <f t="shared" si="24"/>
        <v>-5.728093672129064E-12</v>
      </c>
      <c r="G215" s="21">
        <f t="shared" si="25"/>
        <v>1</v>
      </c>
      <c r="H215" s="21">
        <f t="shared" si="26"/>
        <v>67.48909949009168</v>
      </c>
      <c r="I215">
        <f t="shared" si="27"/>
        <v>59.88755207341393</v>
      </c>
    </row>
    <row r="216" spans="1:9" ht="15.75">
      <c r="A216" s="33">
        <v>41317.895833333336</v>
      </c>
      <c r="B216" s="28">
        <f t="shared" si="21"/>
        <v>4652.895833333336</v>
      </c>
      <c r="C216" s="26">
        <v>88</v>
      </c>
      <c r="D216" s="21">
        <f t="shared" si="22"/>
        <v>0.7933533402989584</v>
      </c>
      <c r="E216" s="21">
        <f t="shared" si="23"/>
        <v>0.6087614289986555</v>
      </c>
      <c r="F216" s="21">
        <f t="shared" si="24"/>
        <v>0.25881904512703</v>
      </c>
      <c r="G216" s="21">
        <f t="shared" si="25"/>
        <v>0.965925826282501</v>
      </c>
      <c r="H216" s="21">
        <f t="shared" si="26"/>
        <v>67.01054767687712</v>
      </c>
      <c r="I216">
        <f t="shared" si="27"/>
        <v>60.06143907153581</v>
      </c>
    </row>
    <row r="217" spans="1:9" ht="15.75">
      <c r="A217" s="33">
        <v>41317.916666666664</v>
      </c>
      <c r="B217" s="28">
        <f t="shared" si="21"/>
        <v>4652.916666666664</v>
      </c>
      <c r="C217" s="26">
        <v>73</v>
      </c>
      <c r="D217" s="21">
        <f t="shared" si="22"/>
        <v>0.8660254037767298</v>
      </c>
      <c r="E217" s="21">
        <f t="shared" si="23"/>
        <v>0.5000000000133523</v>
      </c>
      <c r="F217" s="21">
        <f t="shared" si="24"/>
        <v>0.4999999999732955</v>
      </c>
      <c r="G217" s="21">
        <f t="shared" si="25"/>
        <v>0.8660254037998565</v>
      </c>
      <c r="H217" s="21">
        <f t="shared" si="26"/>
        <v>66.42876462793923</v>
      </c>
      <c r="I217">
        <f t="shared" si="27"/>
        <v>60.32495929946608</v>
      </c>
    </row>
    <row r="218" spans="1:9" ht="15.75">
      <c r="A218" s="33">
        <v>41317.9375</v>
      </c>
      <c r="B218" s="28">
        <f t="shared" si="21"/>
        <v>4652.9375</v>
      </c>
      <c r="C218" s="26">
        <v>66</v>
      </c>
      <c r="D218" s="21">
        <f t="shared" si="22"/>
        <v>0.9238795325113377</v>
      </c>
      <c r="E218" s="21">
        <f t="shared" si="23"/>
        <v>0.3826834323649668</v>
      </c>
      <c r="F218" s="21">
        <f t="shared" si="24"/>
        <v>0.7071067811867358</v>
      </c>
      <c r="G218" s="21">
        <f t="shared" si="25"/>
        <v>0.7071067811863593</v>
      </c>
      <c r="H218" s="21">
        <f t="shared" si="26"/>
        <v>65.74666926876054</v>
      </c>
      <c r="I218">
        <f t="shared" si="27"/>
        <v>60.673603853217706</v>
      </c>
    </row>
    <row r="219" spans="1:9" ht="15.75">
      <c r="A219" s="33">
        <v>41317.958333333336</v>
      </c>
      <c r="B219" s="28">
        <f t="shared" si="21"/>
        <v>4652.958333333336</v>
      </c>
      <c r="C219" s="26">
        <v>63</v>
      </c>
      <c r="D219" s="21">
        <f t="shared" si="22"/>
        <v>0.9659258262931276</v>
      </c>
      <c r="E219" s="21">
        <f t="shared" si="23"/>
        <v>0.25881904508737114</v>
      </c>
      <c r="F219" s="21">
        <f t="shared" si="24"/>
        <v>0.8660254038001227</v>
      </c>
      <c r="G219" s="21">
        <f t="shared" si="25"/>
        <v>0.4999999999728344</v>
      </c>
      <c r="H219" s="21">
        <f t="shared" si="26"/>
        <v>64.97441564284792</v>
      </c>
      <c r="I219">
        <f t="shared" si="27"/>
        <v>61.10140732773889</v>
      </c>
    </row>
    <row r="220" spans="1:9" ht="15.75">
      <c r="A220" s="33">
        <v>41317.979166666664</v>
      </c>
      <c r="B220" s="28">
        <f t="shared" si="21"/>
        <v>4652.979166666664</v>
      </c>
      <c r="C220" s="26">
        <v>66</v>
      </c>
      <c r="D220" s="21">
        <f t="shared" si="22"/>
        <v>0.9914448613717143</v>
      </c>
      <c r="E220" s="21">
        <f t="shared" si="23"/>
        <v>0.13052619223597292</v>
      </c>
      <c r="F220" s="21">
        <f t="shared" si="24"/>
        <v>0.9659258262807557</v>
      </c>
      <c r="G220" s="21">
        <f t="shared" si="25"/>
        <v>0.2588190451335438</v>
      </c>
      <c r="H220" s="21">
        <f t="shared" si="26"/>
        <v>64.12932254004538</v>
      </c>
      <c r="I220">
        <f t="shared" si="27"/>
        <v>61.60104988677682</v>
      </c>
    </row>
    <row r="221" spans="1:9" ht="15.75">
      <c r="A221" s="33">
        <v>41318</v>
      </c>
      <c r="B221" s="28">
        <f t="shared" si="21"/>
        <v>4653</v>
      </c>
      <c r="C221" s="26">
        <v>58</v>
      </c>
      <c r="D221" s="21">
        <f t="shared" si="22"/>
        <v>1</v>
      </c>
      <c r="E221" s="21">
        <f t="shared" si="23"/>
        <v>5.077401173114726E-13</v>
      </c>
      <c r="F221" s="21">
        <f t="shared" si="24"/>
        <v>1</v>
      </c>
      <c r="G221" s="21">
        <f t="shared" si="25"/>
        <v>1.0154802346229452E-12</v>
      </c>
      <c r="H221" s="21">
        <f t="shared" si="26"/>
        <v>63.23529739567704</v>
      </c>
      <c r="I221">
        <f t="shared" si="27"/>
        <v>62.16398250797775</v>
      </c>
    </row>
    <row r="222" spans="1:9" ht="15.75">
      <c r="A222" s="33">
        <v>41318.020833333336</v>
      </c>
      <c r="B222" s="28">
        <f t="shared" si="21"/>
        <v>4653.020833333336</v>
      </c>
      <c r="C222" s="26">
        <v>60</v>
      </c>
      <c r="D222" s="21">
        <f t="shared" si="22"/>
        <v>0.9914448613718468</v>
      </c>
      <c r="E222" s="21">
        <f t="shared" si="23"/>
        <v>-0.13052619223496612</v>
      </c>
      <c r="F222" s="21">
        <f t="shared" si="24"/>
        <v>0.9659258262812813</v>
      </c>
      <c r="G222" s="21">
        <f t="shared" si="25"/>
        <v>-0.25881904513158205</v>
      </c>
      <c r="H222" s="21">
        <f t="shared" si="26"/>
        <v>62.32178338721141</v>
      </c>
      <c r="I222">
        <f t="shared" si="27"/>
        <v>62.78057325794823</v>
      </c>
    </row>
    <row r="223" spans="1:9" ht="15.75">
      <c r="A223" s="33">
        <v>41318.041666666664</v>
      </c>
      <c r="B223" s="28">
        <f t="shared" si="21"/>
        <v>4653.041666666664</v>
      </c>
      <c r="C223" s="26">
        <v>61</v>
      </c>
      <c r="D223" s="21">
        <f t="shared" si="22"/>
        <v>0.9659258262933904</v>
      </c>
      <c r="E223" s="21">
        <f t="shared" si="23"/>
        <v>-0.25881904508639025</v>
      </c>
      <c r="F223" s="21">
        <f t="shared" si="24"/>
        <v>0.8660254038011382</v>
      </c>
      <c r="G223" s="21">
        <f t="shared" si="25"/>
        <v>-0.4999999999710755</v>
      </c>
      <c r="H223" s="21">
        <f t="shared" si="26"/>
        <v>61.42229161508733</v>
      </c>
      <c r="I223">
        <f t="shared" si="27"/>
        <v>63.4402720977577</v>
      </c>
    </row>
    <row r="224" spans="1:9" ht="15.75">
      <c r="A224" s="33">
        <v>41318.0625</v>
      </c>
      <c r="B224" s="28">
        <f t="shared" si="21"/>
        <v>4653.0625</v>
      </c>
      <c r="C224" s="26">
        <v>57</v>
      </c>
      <c r="D224" s="21">
        <f t="shared" si="22"/>
        <v>0.9238795325117263</v>
      </c>
      <c r="E224" s="21">
        <f t="shared" si="23"/>
        <v>-0.38268343236402863</v>
      </c>
      <c r="F224" s="21">
        <f t="shared" si="24"/>
        <v>0.7071067811881718</v>
      </c>
      <c r="G224" s="21">
        <f t="shared" si="25"/>
        <v>-0.7071067811849232</v>
      </c>
      <c r="H224" s="21">
        <f t="shared" si="26"/>
        <v>60.5726091826446</v>
      </c>
      <c r="I224">
        <f t="shared" si="27"/>
        <v>64.13179139782729</v>
      </c>
    </row>
    <row r="225" spans="1:9" ht="15.75">
      <c r="A225" s="33">
        <v>41318.083333333336</v>
      </c>
      <c r="B225" s="28">
        <f t="shared" si="21"/>
        <v>4653.083333333336</v>
      </c>
      <c r="C225" s="26">
        <v>56</v>
      </c>
      <c r="D225" s="21">
        <f t="shared" si="22"/>
        <v>0.8660254037772375</v>
      </c>
      <c r="E225" s="21">
        <f t="shared" si="23"/>
        <v>-0.5000000000124728</v>
      </c>
      <c r="F225" s="21">
        <f t="shared" si="24"/>
        <v>0.49999999997505434</v>
      </c>
      <c r="G225" s="21">
        <f t="shared" si="25"/>
        <v>-0.8660254037988411</v>
      </c>
      <c r="H225" s="21">
        <f t="shared" si="26"/>
        <v>59.80879687962014</v>
      </c>
      <c r="I225">
        <f t="shared" si="27"/>
        <v>64.84329907097342</v>
      </c>
    </row>
    <row r="226" spans="1:9" ht="15.75">
      <c r="A226" s="33">
        <v>41318.104166666664</v>
      </c>
      <c r="B226" s="28">
        <f t="shared" si="21"/>
        <v>4653.104166666664</v>
      </c>
      <c r="C226" s="26">
        <v>58</v>
      </c>
      <c r="D226" s="21">
        <f t="shared" si="22"/>
        <v>0.7933533403017913</v>
      </c>
      <c r="E226" s="21">
        <f t="shared" si="23"/>
        <v>-0.6087614289949635</v>
      </c>
      <c r="F226" s="21">
        <f t="shared" si="24"/>
        <v>0.2588190451360198</v>
      </c>
      <c r="G226" s="21">
        <f t="shared" si="25"/>
        <v>-0.9659258262800923</v>
      </c>
      <c r="H226" s="21">
        <f t="shared" si="26"/>
        <v>59.16510544898084</v>
      </c>
      <c r="I226">
        <f t="shared" si="27"/>
        <v>65.56262102337864</v>
      </c>
    </row>
    <row r="227" spans="1:9" ht="15.75">
      <c r="A227" s="33">
        <v>41318.125</v>
      </c>
      <c r="B227" s="28">
        <f t="shared" si="21"/>
        <v>4653.125</v>
      </c>
      <c r="C227" s="26">
        <v>58</v>
      </c>
      <c r="D227" s="21">
        <f t="shared" si="22"/>
        <v>0.7071067811878128</v>
      </c>
      <c r="E227" s="21">
        <f t="shared" si="23"/>
        <v>-0.7071067811852823</v>
      </c>
      <c r="F227" s="21">
        <f t="shared" si="24"/>
        <v>3.578824411300252E-12</v>
      </c>
      <c r="G227" s="21">
        <f t="shared" si="25"/>
        <v>-1</v>
      </c>
      <c r="H227" s="21">
        <f t="shared" si="26"/>
        <v>58.671946048640734</v>
      </c>
      <c r="I227">
        <f t="shared" si="27"/>
        <v>66.27744945751971</v>
      </c>
    </row>
    <row r="228" spans="1:9" ht="15.75">
      <c r="A228" s="33">
        <v>41318.146527777775</v>
      </c>
      <c r="B228" s="28">
        <f t="shared" si="21"/>
        <v>4653.146527777775</v>
      </c>
      <c r="C228" s="26">
        <v>57</v>
      </c>
      <c r="D228" s="21">
        <f t="shared" si="22"/>
        <v>0.6052939880559491</v>
      </c>
      <c r="E228" s="21">
        <f t="shared" si="23"/>
        <v>-0.796002002524695</v>
      </c>
      <c r="F228" s="21">
        <f t="shared" si="24"/>
        <v>-0.2672383760466491</v>
      </c>
      <c r="G228" s="21">
        <f t="shared" si="25"/>
        <v>-0.9636304532173886</v>
      </c>
      <c r="H228" s="21">
        <f t="shared" si="26"/>
        <v>58.346696769080935</v>
      </c>
      <c r="I228">
        <f t="shared" si="27"/>
        <v>66.99839497175722</v>
      </c>
    </row>
    <row r="229" spans="1:9" ht="15.75">
      <c r="A229" s="33">
        <v>41318.166666666664</v>
      </c>
      <c r="B229" s="28">
        <f t="shared" si="21"/>
        <v>4653.166666666664</v>
      </c>
      <c r="C229" s="26">
        <v>56</v>
      </c>
      <c r="D229" s="21">
        <f t="shared" si="22"/>
        <v>0.5000000000155722</v>
      </c>
      <c r="E229" s="21">
        <f t="shared" si="23"/>
        <v>-0.866025403775448</v>
      </c>
      <c r="F229" s="21">
        <f t="shared" si="24"/>
        <v>-0.49999999996885564</v>
      </c>
      <c r="G229" s="21">
        <f t="shared" si="25"/>
        <v>-0.8660254038024199</v>
      </c>
      <c r="H229" s="21">
        <f t="shared" si="26"/>
        <v>58.22892547776648</v>
      </c>
      <c r="I229">
        <f t="shared" si="27"/>
        <v>67.64498827885582</v>
      </c>
    </row>
    <row r="230" spans="1:9" ht="15.75">
      <c r="A230" s="33">
        <v>41318.1875</v>
      </c>
      <c r="B230" s="28">
        <f t="shared" si="21"/>
        <v>4653.1875</v>
      </c>
      <c r="C230" s="26">
        <v>54</v>
      </c>
      <c r="D230" s="21">
        <f t="shared" si="22"/>
        <v>0.38268343236733504</v>
      </c>
      <c r="E230" s="21">
        <f t="shared" si="23"/>
        <v>-0.9238795325103567</v>
      </c>
      <c r="F230" s="21">
        <f t="shared" si="24"/>
        <v>-0.7071067811831107</v>
      </c>
      <c r="G230" s="21">
        <f t="shared" si="25"/>
        <v>-0.7071067811899844</v>
      </c>
      <c r="H230" s="21">
        <f t="shared" si="26"/>
        <v>58.30575488411707</v>
      </c>
      <c r="I230">
        <f t="shared" si="27"/>
        <v>68.27429969790661</v>
      </c>
    </row>
    <row r="231" spans="1:9" ht="15.75">
      <c r="A231" s="33">
        <v>41318.208333333336</v>
      </c>
      <c r="B231" s="28">
        <f t="shared" si="21"/>
        <v>4653.208333333336</v>
      </c>
      <c r="C231" s="26">
        <v>54</v>
      </c>
      <c r="D231" s="21">
        <f t="shared" si="22"/>
        <v>0.2588190450898471</v>
      </c>
      <c r="E231" s="21">
        <f t="shared" si="23"/>
        <v>-0.9659258262924642</v>
      </c>
      <c r="F231" s="21">
        <f t="shared" si="24"/>
        <v>-0.8660254037975593</v>
      </c>
      <c r="G231" s="21">
        <f t="shared" si="25"/>
        <v>-0.49999999997727423</v>
      </c>
      <c r="H231" s="21">
        <f t="shared" si="26"/>
        <v>58.58473845150498</v>
      </c>
      <c r="I231">
        <f t="shared" si="27"/>
        <v>68.8527200244825</v>
      </c>
    </row>
    <row r="232" spans="1:9" ht="15.75">
      <c r="A232" s="33">
        <v>41318.229166666664</v>
      </c>
      <c r="B232" s="28">
        <f t="shared" si="21"/>
        <v>4653.229166666664</v>
      </c>
      <c r="C232" s="26">
        <v>54</v>
      </c>
      <c r="D232" s="21">
        <f t="shared" si="22"/>
        <v>0.13052619223490747</v>
      </c>
      <c r="E232" s="21">
        <f t="shared" si="23"/>
        <v>-0.9914448613718546</v>
      </c>
      <c r="F232" s="21">
        <f t="shared" si="24"/>
        <v>-0.965925826281312</v>
      </c>
      <c r="G232" s="21">
        <f t="shared" si="25"/>
        <v>-0.25881904513146775</v>
      </c>
      <c r="H232" s="21">
        <f t="shared" si="26"/>
        <v>59.05699737767776</v>
      </c>
      <c r="I232">
        <f t="shared" si="27"/>
        <v>69.37035232626349</v>
      </c>
    </row>
    <row r="233" spans="1:9" ht="15.75">
      <c r="A233" s="33">
        <v>41318.25</v>
      </c>
      <c r="B233" s="28">
        <f t="shared" si="21"/>
        <v>4653.25</v>
      </c>
      <c r="C233" s="26">
        <v>55</v>
      </c>
      <c r="D233" s="21">
        <f t="shared" si="22"/>
        <v>-5.668945131029335E-13</v>
      </c>
      <c r="E233" s="21">
        <f t="shared" si="23"/>
        <v>-1</v>
      </c>
      <c r="F233" s="21">
        <f t="shared" si="24"/>
        <v>-1</v>
      </c>
      <c r="G233" s="21">
        <f t="shared" si="25"/>
        <v>1.133789026205867E-12</v>
      </c>
      <c r="H233" s="21">
        <f t="shared" si="26"/>
        <v>59.705003523148676</v>
      </c>
      <c r="I233">
        <f t="shared" si="27"/>
        <v>69.81833977139402</v>
      </c>
    </row>
    <row r="234" spans="1:9" ht="15.75">
      <c r="A234" s="33">
        <v>41318.270833333336</v>
      </c>
      <c r="B234" s="28">
        <f t="shared" si="21"/>
        <v>4653.270833333336</v>
      </c>
      <c r="C234" s="26">
        <v>57</v>
      </c>
      <c r="D234" s="21">
        <f t="shared" si="22"/>
        <v>-0.1305261922324247</v>
      </c>
      <c r="E234" s="21">
        <f t="shared" si="23"/>
        <v>-0.9914448613721815</v>
      </c>
      <c r="F234" s="21">
        <f t="shared" si="24"/>
        <v>-0.9659258262826083</v>
      </c>
      <c r="G234" s="21">
        <f t="shared" si="25"/>
        <v>0.25881904512663</v>
      </c>
      <c r="H234" s="21">
        <f t="shared" si="26"/>
        <v>60.50352316387406</v>
      </c>
      <c r="I234">
        <f t="shared" si="27"/>
        <v>70.18901717028804</v>
      </c>
    </row>
    <row r="235" spans="1:9" ht="15.75">
      <c r="A235" s="33">
        <v>41318.291666666664</v>
      </c>
      <c r="B235" s="28">
        <f t="shared" si="21"/>
        <v>4653.291666666664</v>
      </c>
      <c r="C235" s="26">
        <v>60</v>
      </c>
      <c r="D235" s="21">
        <f t="shared" si="22"/>
        <v>-0.25881904508742826</v>
      </c>
      <c r="E235" s="21">
        <f t="shared" si="23"/>
        <v>-0.9659258262931123</v>
      </c>
      <c r="F235" s="21">
        <f t="shared" si="24"/>
        <v>-0.8660254038000635</v>
      </c>
      <c r="G235" s="21">
        <f t="shared" si="25"/>
        <v>0.49999999997293687</v>
      </c>
      <c r="H235" s="21">
        <f t="shared" si="26"/>
        <v>61.42101278497106</v>
      </c>
      <c r="I235">
        <f t="shared" si="27"/>
        <v>70.47604212981716</v>
      </c>
    </row>
    <row r="236" spans="1:9" ht="15.75">
      <c r="A236" s="33">
        <v>41318.3125</v>
      </c>
      <c r="B236" s="28">
        <f t="shared" si="21"/>
        <v>4653.3125</v>
      </c>
      <c r="C236" s="26">
        <v>55</v>
      </c>
      <c r="D236" s="21">
        <f t="shared" si="22"/>
        <v>-0.38268343236502145</v>
      </c>
      <c r="E236" s="21">
        <f t="shared" si="23"/>
        <v>-0.923879532511315</v>
      </c>
      <c r="F236" s="21">
        <f t="shared" si="24"/>
        <v>-0.707106781186652</v>
      </c>
      <c r="G236" s="21">
        <f t="shared" si="25"/>
        <v>0.707106781186443</v>
      </c>
      <c r="H236" s="21">
        <f t="shared" si="26"/>
        <v>62.42137733485531</v>
      </c>
      <c r="I236">
        <f t="shared" si="27"/>
        <v>70.67450357352408</v>
      </c>
    </row>
    <row r="237" spans="1:9" ht="15.75">
      <c r="A237" s="33">
        <v>41318.333333333336</v>
      </c>
      <c r="B237" s="28">
        <f t="shared" si="21"/>
        <v>4653.333333333336</v>
      </c>
      <c r="C237" s="26">
        <v>56</v>
      </c>
      <c r="D237" s="21">
        <f t="shared" si="22"/>
        <v>-0.5000000000134035</v>
      </c>
      <c r="E237" s="21">
        <f t="shared" si="23"/>
        <v>-0.8660254037767001</v>
      </c>
      <c r="F237" s="21">
        <f t="shared" si="24"/>
        <v>-0.499999999973193</v>
      </c>
      <c r="G237" s="21">
        <f t="shared" si="25"/>
        <v>0.8660254037999157</v>
      </c>
      <c r="H237" s="21">
        <f t="shared" si="26"/>
        <v>63.46597781102444</v>
      </c>
      <c r="I237">
        <f t="shared" si="27"/>
        <v>70.7810057709723</v>
      </c>
    </row>
    <row r="238" spans="1:9" ht="15.75">
      <c r="A238" s="33">
        <v>41318.354166666664</v>
      </c>
      <c r="B238" s="28">
        <f t="shared" si="21"/>
        <v>4653.354166666664</v>
      </c>
      <c r="C238" s="26">
        <v>62</v>
      </c>
      <c r="D238" s="21">
        <f t="shared" si="22"/>
        <v>-0.6087614289958162</v>
      </c>
      <c r="E238" s="21">
        <f t="shared" si="23"/>
        <v>-0.7933533403011371</v>
      </c>
      <c r="F238" s="21">
        <f t="shared" si="24"/>
        <v>-0.25881904513394377</v>
      </c>
      <c r="G238" s="21">
        <f t="shared" si="25"/>
        <v>0.9659258262806485</v>
      </c>
      <c r="H238" s="21">
        <f t="shared" si="26"/>
        <v>64.51575910685015</v>
      </c>
      <c r="I238">
        <f t="shared" si="27"/>
        <v>70.79372644004745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24"/>
    </sheetView>
  </sheetViews>
  <sheetFormatPr defaultColWidth="9.00390625" defaultRowHeight="15.75"/>
  <sheetData>
    <row r="1" ht="15.75">
      <c r="A1" t="s">
        <v>96</v>
      </c>
    </row>
    <row r="2" ht="16.5" thickBot="1"/>
    <row r="3" spans="1:2" ht="15.75">
      <c r="A3" s="38" t="s">
        <v>97</v>
      </c>
      <c r="B3" s="38"/>
    </row>
    <row r="4" spans="1:2" ht="15.75">
      <c r="A4" s="35" t="s">
        <v>98</v>
      </c>
      <c r="B4" s="35">
        <v>0.5793329251186733</v>
      </c>
    </row>
    <row r="5" spans="1:2" ht="15.75">
      <c r="A5" s="35" t="s">
        <v>99</v>
      </c>
      <c r="B5" s="35">
        <v>0.3356266381265583</v>
      </c>
    </row>
    <row r="6" spans="1:2" ht="15.75">
      <c r="A6" s="35" t="s">
        <v>100</v>
      </c>
      <c r="B6" s="35">
        <v>0.32417192499080927</v>
      </c>
    </row>
    <row r="7" spans="1:2" ht="15.75">
      <c r="A7" s="35" t="s">
        <v>101</v>
      </c>
      <c r="B7" s="35">
        <v>5.874486780240622</v>
      </c>
    </row>
    <row r="8" spans="1:2" ht="16.5" thickBot="1">
      <c r="A8" s="36" t="s">
        <v>102</v>
      </c>
      <c r="B8" s="36">
        <v>237</v>
      </c>
    </row>
    <row r="10" ht="16.5" thickBot="1">
      <c r="A10" t="s">
        <v>103</v>
      </c>
    </row>
    <row r="11" spans="1:6" ht="15.75">
      <c r="A11" s="37"/>
      <c r="B11" s="37" t="s">
        <v>108</v>
      </c>
      <c r="C11" s="37" t="s">
        <v>109</v>
      </c>
      <c r="D11" s="37" t="s">
        <v>110</v>
      </c>
      <c r="E11" s="37" t="s">
        <v>111</v>
      </c>
      <c r="F11" s="37" t="s">
        <v>112</v>
      </c>
    </row>
    <row r="12" spans="1:6" ht="15.75">
      <c r="A12" s="35" t="s">
        <v>104</v>
      </c>
      <c r="B12" s="35">
        <v>4</v>
      </c>
      <c r="C12" s="35">
        <v>4044.567224901686</v>
      </c>
      <c r="D12" s="35">
        <v>1011.1418062254215</v>
      </c>
      <c r="E12" s="35">
        <v>29.300309326743566</v>
      </c>
      <c r="F12" s="35">
        <v>1.0026400486364424E-19</v>
      </c>
    </row>
    <row r="13" spans="1:6" ht="15.75">
      <c r="A13" s="35" t="s">
        <v>105</v>
      </c>
      <c r="B13" s="35">
        <v>232</v>
      </c>
      <c r="C13" s="35">
        <v>8006.226024043466</v>
      </c>
      <c r="D13" s="35">
        <v>34.509594931221834</v>
      </c>
      <c r="E13" s="35"/>
      <c r="F13" s="35"/>
    </row>
    <row r="14" spans="1:6" ht="16.5" thickBot="1">
      <c r="A14" s="36" t="s">
        <v>106</v>
      </c>
      <c r="B14" s="36">
        <v>236</v>
      </c>
      <c r="C14" s="36">
        <v>12050.793248945152</v>
      </c>
      <c r="D14" s="36"/>
      <c r="E14" s="36"/>
      <c r="F14" s="36"/>
    </row>
    <row r="15" ht="16.5" thickBot="1"/>
    <row r="16" spans="1:7" ht="15.75">
      <c r="A16" s="37"/>
      <c r="B16" s="37" t="s">
        <v>113</v>
      </c>
      <c r="C16" s="37" t="s">
        <v>101</v>
      </c>
      <c r="D16" s="37" t="s">
        <v>114</v>
      </c>
      <c r="E16" s="37" t="s">
        <v>115</v>
      </c>
      <c r="F16" s="37" t="s">
        <v>116</v>
      </c>
      <c r="G16" s="37" t="s">
        <v>117</v>
      </c>
    </row>
    <row r="17" spans="1:7" ht="15.75">
      <c r="A17" s="35" t="s">
        <v>107</v>
      </c>
      <c r="B17" s="35">
        <v>65.29897886521846</v>
      </c>
      <c r="C17" s="35">
        <v>0.3877841784905159</v>
      </c>
      <c r="D17" s="35">
        <v>168.39000270562994</v>
      </c>
      <c r="E17" s="35">
        <v>1.5892528026111294E-244</v>
      </c>
      <c r="F17" s="35">
        <v>64.53495021456096</v>
      </c>
      <c r="G17" s="35">
        <v>66.06300751587595</v>
      </c>
    </row>
    <row r="18" spans="1:7" ht="15.75">
      <c r="A18" s="35" t="s">
        <v>118</v>
      </c>
      <c r="B18" s="35">
        <v>-3.137370698294094</v>
      </c>
      <c r="C18" s="35">
        <v>0.5566681161398193</v>
      </c>
      <c r="D18" s="35">
        <v>-5.635980591182404</v>
      </c>
      <c r="E18" s="35">
        <v>5.026664538337617E-08</v>
      </c>
      <c r="F18" s="35">
        <v>-4.234141565259094</v>
      </c>
      <c r="G18" s="35">
        <v>-2.040599831329094</v>
      </c>
    </row>
    <row r="19" spans="1:7" ht="15.75">
      <c r="A19" s="35" t="s">
        <v>119</v>
      </c>
      <c r="B19" s="35">
        <v>4.520286113323792</v>
      </c>
      <c r="C19" s="35">
        <v>0.5405517994156489</v>
      </c>
      <c r="D19" s="35">
        <v>8.362355130831759</v>
      </c>
      <c r="E19" s="35">
        <v>5.7285652341478314E-15</v>
      </c>
      <c r="F19" s="35">
        <v>3.455268289425859</v>
      </c>
      <c r="G19" s="35">
        <v>5.585303937221724</v>
      </c>
    </row>
    <row r="20" spans="1:7" ht="15.75">
      <c r="A20" s="35" t="s">
        <v>120</v>
      </c>
      <c r="B20" s="35">
        <v>1.0736892287491446</v>
      </c>
      <c r="C20" s="35">
        <v>0.5435083308289634</v>
      </c>
      <c r="D20" s="35">
        <v>1.9754788801701435</v>
      </c>
      <c r="E20" s="35">
        <v>0.04939913878753535</v>
      </c>
      <c r="F20" s="35">
        <v>0.0028463226750023995</v>
      </c>
      <c r="G20" s="35">
        <v>2.1445321348232866</v>
      </c>
    </row>
    <row r="21" spans="1:7" ht="16.5" thickBot="1">
      <c r="A21" s="36" t="s">
        <v>121</v>
      </c>
      <c r="B21" s="36">
        <v>1.2122517570889535</v>
      </c>
      <c r="C21" s="36">
        <v>0.5457595992733428</v>
      </c>
      <c r="D21" s="36">
        <v>2.221219303706281</v>
      </c>
      <c r="E21" s="36">
        <v>0.027302285483826683</v>
      </c>
      <c r="F21" s="36">
        <v>0.13697330751604775</v>
      </c>
      <c r="G21" s="36">
        <v>2.2875302066618595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26" bestFit="1" customWidth="1"/>
    <col min="2" max="3" width="6.375" style="28" bestFit="1" customWidth="1"/>
    <col min="4" max="4" width="5.375" style="28" bestFit="1" customWidth="1"/>
  </cols>
  <sheetData>
    <row r="1" spans="1:4" s="6" customFormat="1" ht="15.75">
      <c r="A1" s="22" t="s">
        <v>89</v>
      </c>
      <c r="B1" s="25" t="s">
        <v>60</v>
      </c>
      <c r="C1" s="25" t="s">
        <v>67</v>
      </c>
      <c r="D1" s="25" t="s">
        <v>68</v>
      </c>
    </row>
    <row r="2" spans="1:4" ht="15.75">
      <c r="A2" s="34">
        <v>0.010416666666666666</v>
      </c>
      <c r="B2" s="28">
        <v>114.5</v>
      </c>
      <c r="C2" s="28">
        <v>68.33333333333333</v>
      </c>
      <c r="D2" s="28">
        <v>61</v>
      </c>
    </row>
    <row r="3" spans="1:4" ht="15.75">
      <c r="A3" s="34">
        <v>0.03125</v>
      </c>
      <c r="B3" s="28">
        <v>113.33333333333333</v>
      </c>
      <c r="C3" s="28">
        <v>68.83333333333333</v>
      </c>
      <c r="D3" s="28">
        <v>60.5</v>
      </c>
    </row>
    <row r="4" spans="1:4" ht="15.75">
      <c r="A4" s="34">
        <v>0.052083333333333336</v>
      </c>
      <c r="B4" s="28">
        <v>112.16666666666667</v>
      </c>
      <c r="C4" s="28">
        <v>72.5</v>
      </c>
      <c r="D4" s="28">
        <v>61.666666666666664</v>
      </c>
    </row>
    <row r="5" spans="1:4" ht="15.75">
      <c r="A5" s="34">
        <v>0.07291666666666667</v>
      </c>
      <c r="B5" s="28">
        <v>120.5</v>
      </c>
      <c r="C5" s="28">
        <v>73</v>
      </c>
      <c r="D5" s="28">
        <v>61.5</v>
      </c>
    </row>
    <row r="6" spans="1:4" ht="15.75">
      <c r="A6" s="34">
        <v>0.09375</v>
      </c>
      <c r="B6" s="28">
        <v>111.83333333333333</v>
      </c>
      <c r="C6" s="28">
        <v>73.5</v>
      </c>
      <c r="D6" s="28">
        <v>62</v>
      </c>
    </row>
    <row r="7" spans="1:4" ht="15.75">
      <c r="A7" s="34">
        <v>0.11458333333333333</v>
      </c>
      <c r="B7" s="28">
        <v>109.5</v>
      </c>
      <c r="C7" s="28">
        <v>70.16666666666667</v>
      </c>
      <c r="D7" s="28">
        <v>61.166666666666664</v>
      </c>
    </row>
    <row r="8" spans="1:4" ht="15.75">
      <c r="A8" s="34">
        <v>0.13541666666666666</v>
      </c>
      <c r="B8" s="28">
        <v>114</v>
      </c>
      <c r="C8" s="28">
        <v>72.5</v>
      </c>
      <c r="D8" s="28">
        <v>61.833333333333336</v>
      </c>
    </row>
    <row r="9" spans="1:4" ht="15.75">
      <c r="A9" s="34">
        <v>0.15625</v>
      </c>
      <c r="B9" s="28">
        <v>112.16666666666667</v>
      </c>
      <c r="C9" s="28">
        <v>71.83333333333333</v>
      </c>
      <c r="D9" s="28">
        <v>60.166666666666664</v>
      </c>
    </row>
    <row r="10" spans="1:4" ht="15.75">
      <c r="A10" s="34">
        <v>0.17708333333333334</v>
      </c>
      <c r="B10" s="28">
        <v>120.83333333333333</v>
      </c>
      <c r="C10" s="28">
        <v>73</v>
      </c>
      <c r="D10" s="28">
        <v>60</v>
      </c>
    </row>
    <row r="11" spans="1:4" ht="15.75">
      <c r="A11" s="34">
        <v>0.19791666666666666</v>
      </c>
      <c r="B11" s="28">
        <v>120.83333333333333</v>
      </c>
      <c r="C11" s="28">
        <v>76.33333333333333</v>
      </c>
      <c r="D11" s="28">
        <v>58.5</v>
      </c>
    </row>
    <row r="12" spans="1:4" ht="15.75">
      <c r="A12" s="34">
        <v>0.21875</v>
      </c>
      <c r="B12" s="28">
        <v>114.66666666666667</v>
      </c>
      <c r="C12" s="28">
        <v>74.33333333333333</v>
      </c>
      <c r="D12" s="28">
        <v>58.666666666666664</v>
      </c>
    </row>
    <row r="13" spans="1:4" ht="15.75">
      <c r="A13" s="34">
        <v>0.23958333333333334</v>
      </c>
      <c r="B13" s="28">
        <v>131.5</v>
      </c>
      <c r="C13" s="28">
        <v>81.33333333333333</v>
      </c>
      <c r="D13" s="28">
        <v>57.833333333333336</v>
      </c>
    </row>
    <row r="14" spans="1:4" ht="15.75">
      <c r="A14" s="34">
        <v>0.2604166666666667</v>
      </c>
      <c r="B14" s="28">
        <v>121.66666666666667</v>
      </c>
      <c r="C14" s="28">
        <v>74.83333333333333</v>
      </c>
      <c r="D14" s="28">
        <v>57.333333333333336</v>
      </c>
    </row>
    <row r="15" spans="1:4" ht="15.75">
      <c r="A15" s="34">
        <v>0.28125</v>
      </c>
      <c r="B15" s="28">
        <v>133</v>
      </c>
      <c r="C15" s="28">
        <v>83</v>
      </c>
      <c r="D15" s="28">
        <v>59.333333333333336</v>
      </c>
    </row>
    <row r="16" spans="1:4" ht="15.75">
      <c r="A16" s="34">
        <v>0.3020833333333333</v>
      </c>
      <c r="B16" s="28">
        <v>124.83333333333333</v>
      </c>
      <c r="C16" s="28">
        <v>83</v>
      </c>
      <c r="D16" s="28">
        <v>58.833333333333336</v>
      </c>
    </row>
    <row r="17" spans="1:4" ht="15.75">
      <c r="A17" s="34">
        <v>0.3229166666666667</v>
      </c>
      <c r="B17" s="28">
        <v>125.5</v>
      </c>
      <c r="C17" s="28">
        <v>81.5</v>
      </c>
      <c r="D17" s="28">
        <v>58.833333333333336</v>
      </c>
    </row>
    <row r="18" spans="1:4" ht="15.75">
      <c r="A18" s="34">
        <v>0.34375</v>
      </c>
      <c r="B18" s="28">
        <v>126.16666666666667</v>
      </c>
      <c r="C18" s="28">
        <v>84.66666666666667</v>
      </c>
      <c r="D18" s="28">
        <v>62.833333333333336</v>
      </c>
    </row>
    <row r="19" spans="1:4" ht="15.75">
      <c r="A19" s="34">
        <v>0.3645833333333333</v>
      </c>
      <c r="B19" s="28">
        <v>141.2</v>
      </c>
      <c r="C19" s="28">
        <v>86.6</v>
      </c>
      <c r="D19" s="28">
        <v>61</v>
      </c>
    </row>
    <row r="20" spans="1:4" ht="15.75">
      <c r="A20" s="34">
        <v>0.3854166666666667</v>
      </c>
      <c r="B20" s="28">
        <v>126</v>
      </c>
      <c r="C20" s="28">
        <v>84</v>
      </c>
      <c r="D20" s="28">
        <v>63.5</v>
      </c>
    </row>
    <row r="21" spans="1:4" ht="15.75">
      <c r="A21" s="34">
        <v>0.40625</v>
      </c>
      <c r="B21" s="28">
        <v>143.25</v>
      </c>
      <c r="C21" s="28">
        <v>109.5</v>
      </c>
      <c r="D21" s="28">
        <v>75</v>
      </c>
    </row>
    <row r="22" spans="1:4" ht="15.75">
      <c r="A22" s="34">
        <v>0.4270833333333333</v>
      </c>
      <c r="B22" s="28">
        <v>135.5</v>
      </c>
      <c r="C22" s="28">
        <v>81.25</v>
      </c>
      <c r="D22" s="28">
        <v>76.25</v>
      </c>
    </row>
    <row r="23" spans="1:4" ht="15.75">
      <c r="A23" s="34">
        <v>0.4479166666666667</v>
      </c>
      <c r="B23" s="28">
        <v>154.5</v>
      </c>
      <c r="C23" s="28">
        <v>92.5</v>
      </c>
      <c r="D23" s="28">
        <v>76.5</v>
      </c>
    </row>
    <row r="24" spans="1:4" ht="15.75">
      <c r="A24" s="34">
        <v>0.46875</v>
      </c>
      <c r="B24" s="28">
        <v>145</v>
      </c>
      <c r="C24" s="28">
        <v>98.33333333333333</v>
      </c>
      <c r="D24" s="28">
        <v>67</v>
      </c>
    </row>
    <row r="25" spans="1:4" ht="15.75">
      <c r="A25" s="34">
        <v>0.4895833333333333</v>
      </c>
      <c r="B25" s="28">
        <v>145.33333333333334</v>
      </c>
      <c r="C25" s="28">
        <v>97.66666666666667</v>
      </c>
      <c r="D25" s="28">
        <v>69</v>
      </c>
    </row>
    <row r="26" spans="1:4" ht="15.75">
      <c r="A26" s="34">
        <v>0.5104166666666666</v>
      </c>
      <c r="B26" s="28">
        <v>149.5</v>
      </c>
      <c r="C26" s="28">
        <v>88</v>
      </c>
      <c r="D26" s="28">
        <v>64</v>
      </c>
    </row>
    <row r="27" spans="1:4" ht="15.75">
      <c r="A27" s="34">
        <v>0.53125</v>
      </c>
      <c r="B27" s="28">
        <v>147.75</v>
      </c>
      <c r="C27" s="28">
        <v>92.25</v>
      </c>
      <c r="D27" s="28">
        <v>65.5</v>
      </c>
    </row>
    <row r="28" spans="1:4" ht="15.75">
      <c r="A28" s="34">
        <v>0.5520833333333334</v>
      </c>
      <c r="B28" s="28">
        <v>144</v>
      </c>
      <c r="C28" s="28">
        <v>90</v>
      </c>
      <c r="D28" s="28">
        <v>67.25</v>
      </c>
    </row>
    <row r="29" spans="1:4" ht="15.75">
      <c r="A29" s="34">
        <v>0.5729166666666666</v>
      </c>
      <c r="B29" s="28">
        <v>143.75</v>
      </c>
      <c r="C29" s="28">
        <v>80.5</v>
      </c>
      <c r="D29" s="28">
        <v>66.75</v>
      </c>
    </row>
    <row r="30" spans="1:4" ht="15.75">
      <c r="A30" s="34">
        <v>0.59375</v>
      </c>
      <c r="B30" s="28">
        <v>136.25</v>
      </c>
      <c r="C30" s="28">
        <v>89</v>
      </c>
      <c r="D30" s="28">
        <v>69</v>
      </c>
    </row>
    <row r="31" spans="1:4" ht="15.75">
      <c r="A31" s="34">
        <v>0.6145833333333334</v>
      </c>
      <c r="B31" s="28">
        <v>148.6</v>
      </c>
      <c r="C31" s="28">
        <v>99.4</v>
      </c>
      <c r="D31" s="28">
        <v>77</v>
      </c>
    </row>
    <row r="32" spans="1:4" ht="15.75">
      <c r="A32" s="34">
        <v>0.6354166666666666</v>
      </c>
      <c r="B32" s="28">
        <v>144</v>
      </c>
      <c r="C32" s="28">
        <v>86.25</v>
      </c>
      <c r="D32" s="28">
        <v>68.5</v>
      </c>
    </row>
    <row r="33" spans="1:4" ht="15.75">
      <c r="A33" s="34">
        <v>0.65625</v>
      </c>
      <c r="B33" s="28">
        <v>145.5</v>
      </c>
      <c r="C33" s="28">
        <v>100</v>
      </c>
      <c r="D33" s="28">
        <v>66.25</v>
      </c>
    </row>
    <row r="34" spans="1:4" ht="15.75">
      <c r="A34" s="34">
        <v>0.6770833333333334</v>
      </c>
      <c r="B34" s="28">
        <v>152.5</v>
      </c>
      <c r="C34" s="28">
        <v>102.5</v>
      </c>
      <c r="D34" s="28">
        <v>70.5</v>
      </c>
    </row>
    <row r="35" spans="1:4" ht="15.75">
      <c r="A35" s="34">
        <v>0.6979166666666666</v>
      </c>
      <c r="B35" s="28">
        <v>159.25</v>
      </c>
      <c r="C35" s="28">
        <v>99.75</v>
      </c>
      <c r="D35" s="28">
        <v>66.25</v>
      </c>
    </row>
    <row r="36" spans="1:4" ht="15.75">
      <c r="A36" s="34">
        <v>0.71875</v>
      </c>
      <c r="B36" s="28">
        <v>167.75</v>
      </c>
      <c r="C36" s="28">
        <v>103.75</v>
      </c>
      <c r="D36" s="28">
        <v>69</v>
      </c>
    </row>
    <row r="37" spans="1:4" ht="15.75">
      <c r="A37" s="34">
        <v>0.7395833333333334</v>
      </c>
      <c r="B37" s="28">
        <v>168</v>
      </c>
      <c r="C37" s="28">
        <v>107.25</v>
      </c>
      <c r="D37" s="28">
        <v>68</v>
      </c>
    </row>
    <row r="38" spans="1:4" ht="15.75">
      <c r="A38" s="34">
        <v>0.7604166666666666</v>
      </c>
      <c r="B38" s="28">
        <v>163</v>
      </c>
      <c r="C38" s="28">
        <v>108.4</v>
      </c>
      <c r="D38" s="28">
        <v>67.2</v>
      </c>
    </row>
    <row r="39" spans="1:4" ht="15.75">
      <c r="A39" s="34">
        <v>0.78125</v>
      </c>
      <c r="B39" s="28">
        <v>159</v>
      </c>
      <c r="C39" s="28">
        <v>103</v>
      </c>
      <c r="D39" s="28">
        <v>69.4</v>
      </c>
    </row>
    <row r="40" spans="1:4" ht="15.75">
      <c r="A40" s="34">
        <v>0.8020833333333334</v>
      </c>
      <c r="B40" s="28">
        <v>162.2</v>
      </c>
      <c r="C40" s="28">
        <v>102.2</v>
      </c>
      <c r="D40" s="28">
        <v>70.8</v>
      </c>
    </row>
    <row r="41" spans="1:4" ht="15.75">
      <c r="A41" s="34">
        <v>0.8229166666666666</v>
      </c>
      <c r="B41" s="28">
        <v>144.5</v>
      </c>
      <c r="C41" s="28">
        <v>91.5</v>
      </c>
      <c r="D41" s="28">
        <v>69</v>
      </c>
    </row>
    <row r="42" spans="1:4" ht="15.75">
      <c r="A42" s="34">
        <v>0.84375</v>
      </c>
      <c r="B42" s="28">
        <v>149.25</v>
      </c>
      <c r="C42" s="28">
        <v>85.25</v>
      </c>
      <c r="D42" s="28">
        <v>73.75</v>
      </c>
    </row>
    <row r="43" spans="1:4" ht="15.75">
      <c r="A43" s="34">
        <v>0.8645833333333334</v>
      </c>
      <c r="B43" s="28">
        <v>138</v>
      </c>
      <c r="C43" s="28">
        <v>87.75</v>
      </c>
      <c r="D43" s="28">
        <v>63.5</v>
      </c>
    </row>
    <row r="44" spans="1:4" ht="15.75">
      <c r="A44" s="34">
        <v>0.8854166666666666</v>
      </c>
      <c r="B44" s="28">
        <v>134.8</v>
      </c>
      <c r="C44" s="28">
        <v>88.4</v>
      </c>
      <c r="D44" s="28">
        <v>67.4</v>
      </c>
    </row>
    <row r="45" spans="1:4" ht="15.75">
      <c r="A45" s="34">
        <v>0.90625</v>
      </c>
      <c r="B45" s="28">
        <v>130.33333333333334</v>
      </c>
      <c r="C45" s="28">
        <v>85.16666666666667</v>
      </c>
      <c r="D45" s="28">
        <v>74.66666666666667</v>
      </c>
    </row>
    <row r="46" spans="1:4" ht="15.75">
      <c r="A46" s="34">
        <v>0.9270833333333334</v>
      </c>
      <c r="B46" s="28">
        <v>127.5</v>
      </c>
      <c r="C46" s="28">
        <v>79.5</v>
      </c>
      <c r="D46" s="28">
        <v>65.5</v>
      </c>
    </row>
    <row r="47" spans="1:4" ht="15.75">
      <c r="A47" s="34">
        <v>0.9479166666666666</v>
      </c>
      <c r="B47" s="28">
        <v>118.33333333333333</v>
      </c>
      <c r="C47" s="28">
        <v>75.33333333333333</v>
      </c>
      <c r="D47" s="28">
        <v>62.333333333333336</v>
      </c>
    </row>
    <row r="48" spans="1:4" ht="15.75">
      <c r="A48" s="34">
        <v>0.96875</v>
      </c>
      <c r="B48" s="28">
        <v>113</v>
      </c>
      <c r="C48" s="28">
        <v>70.33333333333333</v>
      </c>
      <c r="D48" s="28">
        <v>62</v>
      </c>
    </row>
    <row r="49" spans="1:4" ht="15.75">
      <c r="A49" s="34">
        <v>0.9895833333333334</v>
      </c>
      <c r="B49" s="28">
        <v>108</v>
      </c>
      <c r="C49" s="28">
        <v>74.6</v>
      </c>
      <c r="D49" s="28">
        <v>60.2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selection activeCell="A1" sqref="A1:J1"/>
    </sheetView>
  </sheetViews>
  <sheetFormatPr defaultColWidth="9.00390625" defaultRowHeight="15.75"/>
  <cols>
    <col min="1" max="1" width="6.00390625" style="26" bestFit="1" customWidth="1"/>
    <col min="2" max="2" width="11.75390625" style="26" bestFit="1" customWidth="1"/>
    <col min="3" max="3" width="4.50390625" style="26" bestFit="1" customWidth="1"/>
    <col min="4" max="4" width="4.875" style="26" bestFit="1" customWidth="1"/>
    <col min="5" max="5" width="3.875" style="26" bestFit="1" customWidth="1"/>
    <col min="6" max="6" width="6.375" style="28" bestFit="1" customWidth="1"/>
    <col min="7" max="7" width="3.875" style="26" bestFit="1" customWidth="1"/>
    <col min="8" max="8" width="6.375" style="28" bestFit="1" customWidth="1"/>
  </cols>
  <sheetData>
    <row r="1" spans="1:10" ht="15.75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>
      <c r="A2" s="47" t="s">
        <v>145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>
      <c r="A4" s="47" t="s">
        <v>147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47" t="s">
        <v>148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.75">
      <c r="A6" s="47" t="s">
        <v>149</v>
      </c>
      <c r="B6" s="47"/>
      <c r="C6" s="47"/>
      <c r="D6" s="47"/>
      <c r="E6" s="47"/>
      <c r="F6" s="47"/>
      <c r="G6" s="47"/>
      <c r="H6" s="47"/>
      <c r="I6" s="47"/>
      <c r="J6" s="47"/>
    </row>
    <row r="7" spans="1:8" s="6" customFormat="1" ht="15.75">
      <c r="A7" s="22" t="s">
        <v>88</v>
      </c>
      <c r="B7" s="22" t="s">
        <v>62</v>
      </c>
      <c r="C7" s="22" t="s">
        <v>60</v>
      </c>
      <c r="D7" s="22" t="s">
        <v>67</v>
      </c>
      <c r="E7" s="22" t="s">
        <v>68</v>
      </c>
      <c r="F7" s="25" t="s">
        <v>70</v>
      </c>
      <c r="G7" s="22" t="s">
        <v>71</v>
      </c>
      <c r="H7" s="25" t="s">
        <v>72</v>
      </c>
    </row>
    <row r="8" spans="1:8" ht="15.75">
      <c r="A8" s="26" t="s">
        <v>0</v>
      </c>
      <c r="B8" s="33">
        <v>41312.875</v>
      </c>
      <c r="C8" s="26">
        <v>138</v>
      </c>
      <c r="D8" s="26">
        <v>89</v>
      </c>
      <c r="E8" s="26">
        <v>63</v>
      </c>
      <c r="F8" s="28">
        <v>105.33333333333333</v>
      </c>
      <c r="G8" s="26">
        <v>49</v>
      </c>
      <c r="H8" s="28">
        <v>86.94</v>
      </c>
    </row>
    <row r="9" spans="1:8" ht="15.75">
      <c r="A9" s="26" t="s">
        <v>0</v>
      </c>
      <c r="B9" s="33">
        <v>41312.895833333336</v>
      </c>
      <c r="C9" s="26">
        <v>122</v>
      </c>
      <c r="D9" s="26">
        <v>80</v>
      </c>
      <c r="E9" s="26">
        <v>69</v>
      </c>
      <c r="F9" s="28">
        <v>94</v>
      </c>
      <c r="G9" s="26">
        <v>42</v>
      </c>
      <c r="H9" s="28">
        <v>84.18</v>
      </c>
    </row>
    <row r="10" spans="1:8" ht="15.75">
      <c r="A10" s="26" t="s">
        <v>0</v>
      </c>
      <c r="B10" s="33">
        <v>41312.916666666664</v>
      </c>
      <c r="C10" s="26">
        <v>134</v>
      </c>
      <c r="D10" s="26">
        <v>70</v>
      </c>
      <c r="E10" s="26">
        <v>69</v>
      </c>
      <c r="F10" s="28">
        <v>91.33333333333333</v>
      </c>
      <c r="G10" s="26">
        <v>64</v>
      </c>
      <c r="H10" s="28">
        <v>92.46</v>
      </c>
    </row>
    <row r="11" spans="1:8" ht="15.75">
      <c r="A11" s="26" t="s">
        <v>0</v>
      </c>
      <c r="B11" s="33">
        <v>41312.9375</v>
      </c>
      <c r="C11" s="26">
        <v>101</v>
      </c>
      <c r="D11" s="26">
        <v>54</v>
      </c>
      <c r="E11" s="26">
        <v>61</v>
      </c>
      <c r="F11" s="28">
        <v>69.66666666666667</v>
      </c>
      <c r="G11" s="26">
        <v>47</v>
      </c>
      <c r="H11" s="28">
        <v>61.61</v>
      </c>
    </row>
    <row r="12" spans="1:8" ht="15.75">
      <c r="A12" s="26" t="s">
        <v>0</v>
      </c>
      <c r="B12" s="33">
        <v>41312.958333333336</v>
      </c>
      <c r="C12" s="26">
        <v>107</v>
      </c>
      <c r="D12" s="26">
        <v>48</v>
      </c>
      <c r="E12" s="26">
        <v>60</v>
      </c>
      <c r="F12" s="28">
        <v>67.66666666666667</v>
      </c>
      <c r="G12" s="26">
        <v>59</v>
      </c>
      <c r="H12" s="28">
        <v>64.2</v>
      </c>
    </row>
    <row r="13" spans="1:8" ht="15.75">
      <c r="A13" s="26" t="s">
        <v>0</v>
      </c>
      <c r="B13" s="33">
        <v>41312.979166666664</v>
      </c>
      <c r="C13" s="26">
        <v>110</v>
      </c>
      <c r="D13" s="26">
        <v>70</v>
      </c>
      <c r="E13" s="26">
        <v>57</v>
      </c>
      <c r="F13" s="28">
        <v>83.33333333333333</v>
      </c>
      <c r="G13" s="26">
        <v>40</v>
      </c>
      <c r="H13" s="28">
        <v>62.7</v>
      </c>
    </row>
    <row r="14" spans="1:8" ht="15.75">
      <c r="A14" s="26" t="s">
        <v>0</v>
      </c>
      <c r="B14" s="33">
        <v>41313</v>
      </c>
      <c r="C14" s="26">
        <v>114</v>
      </c>
      <c r="D14" s="26">
        <v>71</v>
      </c>
      <c r="E14" s="26">
        <v>61</v>
      </c>
      <c r="F14" s="28">
        <v>85.33333333333333</v>
      </c>
      <c r="G14" s="26">
        <v>43</v>
      </c>
      <c r="H14" s="28">
        <v>69.54</v>
      </c>
    </row>
    <row r="15" spans="1:8" ht="15.75">
      <c r="A15" s="26" t="s">
        <v>0</v>
      </c>
      <c r="B15" s="33">
        <v>41313.021527777775</v>
      </c>
      <c r="C15" s="26">
        <v>141</v>
      </c>
      <c r="D15" s="26">
        <v>91</v>
      </c>
      <c r="E15" s="26">
        <v>60</v>
      </c>
      <c r="F15" s="28">
        <v>107.66666666666667</v>
      </c>
      <c r="G15" s="26">
        <v>50</v>
      </c>
      <c r="H15" s="28">
        <v>84.6</v>
      </c>
    </row>
    <row r="16" spans="1:8" ht="15.75">
      <c r="A16" s="26" t="s">
        <v>0</v>
      </c>
      <c r="B16" s="33">
        <v>41313.041666666664</v>
      </c>
      <c r="C16" s="26">
        <v>138</v>
      </c>
      <c r="D16" s="26">
        <v>92</v>
      </c>
      <c r="E16" s="26">
        <v>62</v>
      </c>
      <c r="F16" s="28">
        <v>107.33333333333333</v>
      </c>
      <c r="G16" s="26">
        <v>46</v>
      </c>
      <c r="H16" s="28">
        <v>85.56</v>
      </c>
    </row>
    <row r="17" spans="1:8" ht="15.75">
      <c r="A17" s="26" t="s">
        <v>0</v>
      </c>
      <c r="B17" s="33">
        <v>41313.0625</v>
      </c>
      <c r="C17" s="26">
        <v>134</v>
      </c>
      <c r="D17" s="26">
        <v>76</v>
      </c>
      <c r="E17" s="26">
        <v>57</v>
      </c>
      <c r="F17" s="28">
        <v>95.33333333333333</v>
      </c>
      <c r="G17" s="26">
        <v>58</v>
      </c>
      <c r="H17" s="28">
        <v>76.38</v>
      </c>
    </row>
    <row r="18" spans="1:8" ht="15.75">
      <c r="A18" s="26" t="s">
        <v>0</v>
      </c>
      <c r="B18" s="33">
        <v>41313.083333333336</v>
      </c>
      <c r="C18" s="26">
        <v>119</v>
      </c>
      <c r="D18" s="26">
        <v>69</v>
      </c>
      <c r="E18" s="26">
        <v>57</v>
      </c>
      <c r="F18" s="28">
        <v>85.66666666666667</v>
      </c>
      <c r="G18" s="26">
        <v>50</v>
      </c>
      <c r="H18" s="28">
        <v>67.83</v>
      </c>
    </row>
    <row r="19" spans="1:8" ht="15.75">
      <c r="A19" s="26" t="s">
        <v>0</v>
      </c>
      <c r="B19" s="33">
        <v>41313.104166666664</v>
      </c>
      <c r="C19" s="26">
        <v>112</v>
      </c>
      <c r="D19" s="26">
        <v>72</v>
      </c>
      <c r="E19" s="26">
        <v>61</v>
      </c>
      <c r="F19" s="28">
        <v>85.33333333333333</v>
      </c>
      <c r="G19" s="26">
        <v>40</v>
      </c>
      <c r="H19" s="28">
        <v>68.32</v>
      </c>
    </row>
    <row r="20" spans="1:8" ht="15.75">
      <c r="A20" s="26" t="s">
        <v>0</v>
      </c>
      <c r="B20" s="33">
        <v>41313.125</v>
      </c>
      <c r="C20" s="26">
        <v>121</v>
      </c>
      <c r="D20" s="26">
        <v>68</v>
      </c>
      <c r="E20" s="26">
        <v>60</v>
      </c>
      <c r="F20" s="28">
        <v>85.66666666666667</v>
      </c>
      <c r="G20" s="26">
        <v>53</v>
      </c>
      <c r="H20" s="28">
        <v>72.6</v>
      </c>
    </row>
    <row r="21" spans="1:8" ht="15.75">
      <c r="A21" s="26" t="s">
        <v>0</v>
      </c>
      <c r="B21" s="33">
        <v>41313.145833333336</v>
      </c>
      <c r="C21" s="26">
        <v>97</v>
      </c>
      <c r="D21" s="26">
        <v>62</v>
      </c>
      <c r="E21" s="26">
        <v>57</v>
      </c>
      <c r="F21" s="28">
        <v>73.66666666666667</v>
      </c>
      <c r="G21" s="26">
        <v>35</v>
      </c>
      <c r="H21" s="28">
        <v>55.29</v>
      </c>
    </row>
    <row r="22" spans="1:8" ht="15.75">
      <c r="A22" s="26" t="s">
        <v>0</v>
      </c>
      <c r="B22" s="33">
        <v>41313.166666666664</v>
      </c>
      <c r="C22" s="26">
        <v>127</v>
      </c>
      <c r="D22" s="26">
        <v>73</v>
      </c>
      <c r="E22" s="26">
        <v>60</v>
      </c>
      <c r="F22" s="28">
        <v>91</v>
      </c>
      <c r="G22" s="26">
        <v>54</v>
      </c>
      <c r="H22" s="28">
        <v>76.2</v>
      </c>
    </row>
    <row r="23" spans="1:8" ht="15.75">
      <c r="A23" s="26" t="s">
        <v>0</v>
      </c>
      <c r="B23" s="33">
        <v>41313.1875</v>
      </c>
      <c r="C23" s="26">
        <v>133</v>
      </c>
      <c r="D23" s="26">
        <v>93</v>
      </c>
      <c r="E23" s="26">
        <v>56</v>
      </c>
      <c r="F23" s="28">
        <v>106.33333333333333</v>
      </c>
      <c r="G23" s="26">
        <v>40</v>
      </c>
      <c r="H23" s="28">
        <v>74.48</v>
      </c>
    </row>
    <row r="24" spans="1:8" ht="15.75">
      <c r="A24" s="26" t="s">
        <v>0</v>
      </c>
      <c r="B24" s="33">
        <v>41313.208333333336</v>
      </c>
      <c r="C24" s="26">
        <v>107</v>
      </c>
      <c r="D24" s="26">
        <v>75</v>
      </c>
      <c r="E24" s="26">
        <v>56</v>
      </c>
      <c r="F24" s="28">
        <v>85.66666666666667</v>
      </c>
      <c r="G24" s="26">
        <v>32</v>
      </c>
      <c r="H24" s="28">
        <v>59.92</v>
      </c>
    </row>
    <row r="25" spans="1:8" ht="15.75">
      <c r="A25" s="26" t="s">
        <v>0</v>
      </c>
      <c r="B25" s="33">
        <v>41313.229166666664</v>
      </c>
      <c r="C25" s="26">
        <v>137</v>
      </c>
      <c r="D25" s="26">
        <v>81</v>
      </c>
      <c r="E25" s="26">
        <v>56</v>
      </c>
      <c r="F25" s="28">
        <v>99.66666666666667</v>
      </c>
      <c r="G25" s="26">
        <v>56</v>
      </c>
      <c r="H25" s="28">
        <v>76.72</v>
      </c>
    </row>
    <row r="26" spans="1:8" ht="15.75">
      <c r="A26" s="26" t="s">
        <v>0</v>
      </c>
      <c r="B26" s="33">
        <v>41313.25</v>
      </c>
      <c r="C26" s="26">
        <v>126</v>
      </c>
      <c r="D26" s="26">
        <v>77</v>
      </c>
      <c r="E26" s="26">
        <v>56</v>
      </c>
      <c r="F26" s="28">
        <v>93.33333333333333</v>
      </c>
      <c r="G26" s="26">
        <v>49</v>
      </c>
      <c r="H26" s="28">
        <v>70.56</v>
      </c>
    </row>
    <row r="27" spans="1:8" ht="15.75">
      <c r="A27" s="26" t="s">
        <v>0</v>
      </c>
      <c r="B27" s="33">
        <v>41313.270833333336</v>
      </c>
      <c r="C27" s="26">
        <v>158</v>
      </c>
      <c r="D27" s="26">
        <v>100</v>
      </c>
      <c r="E27" s="26">
        <v>61</v>
      </c>
      <c r="F27" s="28">
        <v>119.33333333333333</v>
      </c>
      <c r="G27" s="26">
        <v>58</v>
      </c>
      <c r="H27" s="28">
        <v>96.38</v>
      </c>
    </row>
    <row r="28" spans="1:8" ht="15.75">
      <c r="A28" s="26" t="s">
        <v>0</v>
      </c>
      <c r="B28" s="33">
        <v>41313.291666666664</v>
      </c>
      <c r="C28" s="26">
        <v>112</v>
      </c>
      <c r="D28" s="26">
        <v>86</v>
      </c>
      <c r="E28" s="26">
        <v>60</v>
      </c>
      <c r="F28" s="28">
        <v>94.66666666666667</v>
      </c>
      <c r="G28" s="26">
        <v>26</v>
      </c>
      <c r="H28" s="28">
        <v>67.2</v>
      </c>
    </row>
    <row r="29" spans="1:8" ht="15.75">
      <c r="A29" s="26" t="s">
        <v>0</v>
      </c>
      <c r="B29" s="33">
        <v>41313.3125</v>
      </c>
      <c r="C29" s="26">
        <v>142</v>
      </c>
      <c r="D29" s="26">
        <v>83</v>
      </c>
      <c r="E29" s="26">
        <v>61</v>
      </c>
      <c r="F29" s="28">
        <v>102.66666666666667</v>
      </c>
      <c r="G29" s="26">
        <v>59</v>
      </c>
      <c r="H29" s="28">
        <v>86.62</v>
      </c>
    </row>
    <row r="30" spans="1:8" ht="15.75">
      <c r="A30" s="26" t="s">
        <v>0</v>
      </c>
      <c r="B30" s="33">
        <v>41313.333333333336</v>
      </c>
      <c r="C30" s="26">
        <v>120</v>
      </c>
      <c r="D30" s="26">
        <v>78</v>
      </c>
      <c r="E30" s="26">
        <v>60</v>
      </c>
      <c r="F30" s="28">
        <v>92</v>
      </c>
      <c r="G30" s="26">
        <v>42</v>
      </c>
      <c r="H30" s="28">
        <v>72</v>
      </c>
    </row>
    <row r="31" spans="1:8" ht="15.75">
      <c r="A31" s="26" t="s">
        <v>0</v>
      </c>
      <c r="B31" s="33">
        <v>41313.354166666664</v>
      </c>
      <c r="C31" s="26">
        <v>148</v>
      </c>
      <c r="D31" s="26">
        <v>93</v>
      </c>
      <c r="E31" s="26">
        <v>61</v>
      </c>
      <c r="F31" s="28">
        <v>111.33333333333333</v>
      </c>
      <c r="G31" s="26">
        <v>55</v>
      </c>
      <c r="H31" s="28">
        <v>90.28</v>
      </c>
    </row>
    <row r="32" spans="1:8" ht="15.75">
      <c r="A32" s="26" t="s">
        <v>0</v>
      </c>
      <c r="B32" s="33">
        <v>41313.395833333336</v>
      </c>
      <c r="C32" s="26">
        <v>131</v>
      </c>
      <c r="D32" s="26">
        <v>96</v>
      </c>
      <c r="E32" s="26">
        <v>71</v>
      </c>
      <c r="F32" s="28">
        <v>107.66666666666667</v>
      </c>
      <c r="G32" s="26">
        <v>35</v>
      </c>
      <c r="H32" s="28">
        <v>93.01</v>
      </c>
    </row>
    <row r="33" spans="1:8" ht="15.75">
      <c r="A33" s="26" t="s">
        <v>0</v>
      </c>
      <c r="B33" s="33">
        <v>41313.416666666664</v>
      </c>
      <c r="C33" s="26">
        <v>121</v>
      </c>
      <c r="D33" s="26">
        <v>83</v>
      </c>
      <c r="E33" s="26">
        <v>83</v>
      </c>
      <c r="F33" s="28">
        <v>95.66666666666667</v>
      </c>
      <c r="G33" s="26">
        <v>38</v>
      </c>
      <c r="H33" s="28">
        <v>100.43</v>
      </c>
    </row>
    <row r="34" spans="1:8" ht="15.75">
      <c r="A34" s="26" t="s">
        <v>0</v>
      </c>
      <c r="B34" s="33">
        <v>41313.4375</v>
      </c>
      <c r="C34" s="26">
        <v>138</v>
      </c>
      <c r="D34" s="26">
        <v>85</v>
      </c>
      <c r="E34" s="26">
        <v>68</v>
      </c>
      <c r="F34" s="28">
        <v>102.66666666666667</v>
      </c>
      <c r="G34" s="26">
        <v>53</v>
      </c>
      <c r="H34" s="28">
        <v>93.84</v>
      </c>
    </row>
    <row r="35" spans="1:8" ht="15.75">
      <c r="A35" s="26" t="s">
        <v>0</v>
      </c>
      <c r="B35" s="33">
        <v>41313.458333333336</v>
      </c>
      <c r="C35" s="26">
        <v>163</v>
      </c>
      <c r="D35" s="26">
        <v>110</v>
      </c>
      <c r="E35" s="26">
        <v>75</v>
      </c>
      <c r="F35" s="28">
        <v>127.66666666666667</v>
      </c>
      <c r="G35" s="26">
        <v>53</v>
      </c>
      <c r="H35" s="28">
        <v>122.25</v>
      </c>
    </row>
    <row r="36" spans="1:8" ht="15.75">
      <c r="A36" s="26" t="s">
        <v>0</v>
      </c>
      <c r="B36" s="33">
        <v>41313.47986111111</v>
      </c>
      <c r="C36" s="26">
        <v>173</v>
      </c>
      <c r="D36" s="26">
        <v>114</v>
      </c>
      <c r="E36" s="26">
        <v>71</v>
      </c>
      <c r="F36" s="28">
        <v>133.66666666666666</v>
      </c>
      <c r="G36" s="26">
        <v>59</v>
      </c>
      <c r="H36" s="28">
        <v>122.83</v>
      </c>
    </row>
    <row r="37" spans="1:8" ht="15.75">
      <c r="A37" s="26" t="s">
        <v>0</v>
      </c>
      <c r="B37" s="33">
        <v>41313.5</v>
      </c>
      <c r="C37" s="26">
        <v>185</v>
      </c>
      <c r="D37" s="26">
        <v>74</v>
      </c>
      <c r="E37" s="26">
        <v>69</v>
      </c>
      <c r="F37" s="28">
        <v>111</v>
      </c>
      <c r="G37" s="26">
        <v>111</v>
      </c>
      <c r="H37" s="28">
        <v>127.65</v>
      </c>
    </row>
    <row r="38" spans="1:8" ht="15.75">
      <c r="A38" s="26" t="s">
        <v>0</v>
      </c>
      <c r="B38" s="33">
        <v>41313.520833333336</v>
      </c>
      <c r="C38" s="26">
        <v>158</v>
      </c>
      <c r="D38" s="26">
        <v>84</v>
      </c>
      <c r="E38" s="26">
        <v>68</v>
      </c>
      <c r="F38" s="28">
        <v>108.66666666666667</v>
      </c>
      <c r="G38" s="26">
        <v>74</v>
      </c>
      <c r="H38" s="28">
        <v>107.44</v>
      </c>
    </row>
    <row r="39" spans="1:8" ht="15.75">
      <c r="A39" s="26" t="s">
        <v>0</v>
      </c>
      <c r="B39" s="33">
        <v>41313.541666666664</v>
      </c>
      <c r="C39" s="26">
        <v>148</v>
      </c>
      <c r="D39" s="26">
        <v>88</v>
      </c>
      <c r="E39" s="26">
        <v>69</v>
      </c>
      <c r="F39" s="28">
        <v>108</v>
      </c>
      <c r="G39" s="26">
        <v>60</v>
      </c>
      <c r="H39" s="28">
        <v>102.12</v>
      </c>
    </row>
    <row r="40" spans="1:8" ht="15.75">
      <c r="A40" s="26" t="s">
        <v>0</v>
      </c>
      <c r="B40" s="33">
        <v>41313.5625</v>
      </c>
      <c r="C40" s="26">
        <v>132</v>
      </c>
      <c r="D40" s="26">
        <v>87</v>
      </c>
      <c r="E40" s="26">
        <v>69</v>
      </c>
      <c r="F40" s="28">
        <v>102</v>
      </c>
      <c r="G40" s="26">
        <v>45</v>
      </c>
      <c r="H40" s="28">
        <v>91.08</v>
      </c>
    </row>
    <row r="41" spans="1:8" ht="15.75">
      <c r="A41" s="26" t="s">
        <v>0</v>
      </c>
      <c r="B41" s="33">
        <v>41313.583333333336</v>
      </c>
      <c r="C41" s="26">
        <v>134</v>
      </c>
      <c r="D41" s="26">
        <v>84</v>
      </c>
      <c r="E41" s="26">
        <v>71</v>
      </c>
      <c r="F41" s="28">
        <v>100.66666666666667</v>
      </c>
      <c r="G41" s="26">
        <v>50</v>
      </c>
      <c r="H41" s="28">
        <v>95.14</v>
      </c>
    </row>
    <row r="42" spans="1:8" ht="15.75">
      <c r="A42" s="26" t="s">
        <v>0</v>
      </c>
      <c r="B42" s="33">
        <v>41313.604166666664</v>
      </c>
      <c r="C42" s="26">
        <v>154</v>
      </c>
      <c r="D42" s="26">
        <v>96</v>
      </c>
      <c r="E42" s="26">
        <v>75</v>
      </c>
      <c r="F42" s="28">
        <v>115.33333333333333</v>
      </c>
      <c r="G42" s="26">
        <v>58</v>
      </c>
      <c r="H42" s="28">
        <v>115.5</v>
      </c>
    </row>
    <row r="43" spans="1:8" ht="15.75">
      <c r="A43" s="26" t="s">
        <v>0</v>
      </c>
      <c r="B43" s="33">
        <v>41313.625</v>
      </c>
      <c r="C43" s="26">
        <v>142</v>
      </c>
      <c r="D43" s="26">
        <v>96</v>
      </c>
      <c r="E43" s="26">
        <v>68</v>
      </c>
      <c r="F43" s="28">
        <v>111.33333333333333</v>
      </c>
      <c r="G43" s="26">
        <v>46</v>
      </c>
      <c r="H43" s="28">
        <v>96.56</v>
      </c>
    </row>
    <row r="44" spans="1:8" ht="15.75">
      <c r="A44" s="26" t="s">
        <v>0</v>
      </c>
      <c r="B44" s="33">
        <v>41313.645833333336</v>
      </c>
      <c r="C44" s="26">
        <v>120</v>
      </c>
      <c r="D44" s="26">
        <v>91</v>
      </c>
      <c r="E44" s="26">
        <v>69</v>
      </c>
      <c r="F44" s="28">
        <v>100.66666666666667</v>
      </c>
      <c r="G44" s="26">
        <v>29</v>
      </c>
      <c r="H44" s="28">
        <v>82.8</v>
      </c>
    </row>
    <row r="45" spans="1:8" ht="15.75">
      <c r="A45" s="26" t="s">
        <v>0</v>
      </c>
      <c r="B45" s="33">
        <v>41313.666666666664</v>
      </c>
      <c r="C45" s="26">
        <v>122</v>
      </c>
      <c r="D45" s="26">
        <v>90</v>
      </c>
      <c r="E45" s="26">
        <v>68</v>
      </c>
      <c r="F45" s="28">
        <v>100.66666666666667</v>
      </c>
      <c r="G45" s="26">
        <v>32</v>
      </c>
      <c r="H45" s="28">
        <v>82.96</v>
      </c>
    </row>
    <row r="46" spans="1:8" ht="15.75">
      <c r="A46" s="26" t="s">
        <v>0</v>
      </c>
      <c r="B46" s="33">
        <v>41313.6875</v>
      </c>
      <c r="C46" s="26">
        <v>137</v>
      </c>
      <c r="D46" s="26">
        <v>89</v>
      </c>
      <c r="E46" s="26">
        <v>63</v>
      </c>
      <c r="F46" s="28">
        <v>105</v>
      </c>
      <c r="G46" s="26">
        <v>48</v>
      </c>
      <c r="H46" s="28">
        <v>86.31</v>
      </c>
    </row>
    <row r="47" spans="1:8" ht="15.75">
      <c r="A47" s="26" t="s">
        <v>0</v>
      </c>
      <c r="B47" s="33">
        <v>41313.708333333336</v>
      </c>
      <c r="C47" s="26">
        <v>144</v>
      </c>
      <c r="D47" s="26">
        <v>82</v>
      </c>
      <c r="E47" s="26">
        <v>61</v>
      </c>
      <c r="F47" s="28">
        <v>102.66666666666667</v>
      </c>
      <c r="G47" s="26">
        <v>62</v>
      </c>
      <c r="H47" s="28">
        <v>87.84</v>
      </c>
    </row>
    <row r="48" spans="1:8" ht="15.75">
      <c r="A48" s="26" t="s">
        <v>0</v>
      </c>
      <c r="B48" s="33">
        <v>41313.729166666664</v>
      </c>
      <c r="C48" s="26">
        <v>161</v>
      </c>
      <c r="D48" s="26">
        <v>111</v>
      </c>
      <c r="E48" s="26">
        <v>71</v>
      </c>
      <c r="F48" s="28">
        <v>127.66666666666667</v>
      </c>
      <c r="G48" s="26">
        <v>50</v>
      </c>
      <c r="H48" s="28">
        <v>114.31</v>
      </c>
    </row>
    <row r="49" spans="1:8" ht="15.75">
      <c r="A49" s="26" t="s">
        <v>0</v>
      </c>
      <c r="B49" s="33">
        <v>41313.75</v>
      </c>
      <c r="C49" s="26">
        <v>144</v>
      </c>
      <c r="D49" s="26">
        <v>98</v>
      </c>
      <c r="E49" s="26">
        <v>69</v>
      </c>
      <c r="F49" s="28">
        <v>113.33333333333333</v>
      </c>
      <c r="G49" s="26">
        <v>46</v>
      </c>
      <c r="H49" s="28">
        <v>99.36</v>
      </c>
    </row>
    <row r="50" spans="1:8" ht="15.75">
      <c r="A50" s="26" t="s">
        <v>0</v>
      </c>
      <c r="B50" s="33">
        <v>41313.770833333336</v>
      </c>
      <c r="C50" s="26">
        <v>162</v>
      </c>
      <c r="D50" s="26">
        <v>99</v>
      </c>
      <c r="E50" s="26">
        <v>69</v>
      </c>
      <c r="F50" s="28">
        <v>120</v>
      </c>
      <c r="G50" s="26">
        <v>63</v>
      </c>
      <c r="H50" s="28">
        <v>111.78</v>
      </c>
    </row>
    <row r="51" spans="1:8" ht="15.75">
      <c r="A51" s="26" t="s">
        <v>0</v>
      </c>
      <c r="B51" s="33">
        <v>41313.791666666664</v>
      </c>
      <c r="C51" s="26">
        <v>150</v>
      </c>
      <c r="D51" s="26">
        <v>99</v>
      </c>
      <c r="E51" s="26">
        <v>78</v>
      </c>
      <c r="F51" s="28">
        <v>116</v>
      </c>
      <c r="G51" s="26">
        <v>51</v>
      </c>
      <c r="H51" s="28">
        <v>117</v>
      </c>
    </row>
    <row r="52" spans="1:8" ht="15.75">
      <c r="A52" s="26" t="s">
        <v>0</v>
      </c>
      <c r="B52" s="33">
        <v>41313.8125</v>
      </c>
      <c r="C52" s="26">
        <v>141</v>
      </c>
      <c r="D52" s="26">
        <v>86</v>
      </c>
      <c r="E52" s="26">
        <v>63</v>
      </c>
      <c r="F52" s="28">
        <v>104.33333333333333</v>
      </c>
      <c r="G52" s="26">
        <v>55</v>
      </c>
      <c r="H52" s="28">
        <v>88.83</v>
      </c>
    </row>
    <row r="53" spans="1:8" ht="15.75">
      <c r="A53" s="26" t="s">
        <v>0</v>
      </c>
      <c r="B53" s="33">
        <v>41313.833333333336</v>
      </c>
      <c r="C53" s="26">
        <v>137</v>
      </c>
      <c r="D53" s="26">
        <v>86</v>
      </c>
      <c r="E53" s="26">
        <v>73</v>
      </c>
      <c r="F53" s="28">
        <v>103</v>
      </c>
      <c r="G53" s="26">
        <v>51</v>
      </c>
      <c r="H53" s="28">
        <v>100.01</v>
      </c>
    </row>
    <row r="54" spans="1:8" ht="15.75">
      <c r="A54" s="26" t="s">
        <v>0</v>
      </c>
      <c r="B54" s="33">
        <v>41313.854166666664</v>
      </c>
      <c r="C54" s="26">
        <v>115</v>
      </c>
      <c r="D54" s="26">
        <v>81</v>
      </c>
      <c r="E54" s="26">
        <v>66</v>
      </c>
      <c r="F54" s="28">
        <v>92.33333333333333</v>
      </c>
      <c r="G54" s="26">
        <v>34</v>
      </c>
      <c r="H54" s="28">
        <v>75.9</v>
      </c>
    </row>
    <row r="55" spans="1:8" ht="15.75">
      <c r="A55" s="26" t="s">
        <v>0</v>
      </c>
      <c r="B55" s="33">
        <v>41313.875</v>
      </c>
      <c r="C55" s="26">
        <v>120</v>
      </c>
      <c r="D55" s="26">
        <v>79</v>
      </c>
      <c r="E55" s="26">
        <v>73</v>
      </c>
      <c r="F55" s="28">
        <v>92.66666666666667</v>
      </c>
      <c r="G55" s="26">
        <v>41</v>
      </c>
      <c r="H55" s="28">
        <v>87.6</v>
      </c>
    </row>
    <row r="56" spans="1:8" ht="15.75">
      <c r="A56" s="26" t="s">
        <v>0</v>
      </c>
      <c r="B56" s="33">
        <v>41313.895833333336</v>
      </c>
      <c r="C56" s="26">
        <v>118</v>
      </c>
      <c r="D56" s="26">
        <v>74</v>
      </c>
      <c r="E56" s="26">
        <v>69</v>
      </c>
      <c r="F56" s="28">
        <v>88.66666666666667</v>
      </c>
      <c r="G56" s="26">
        <v>44</v>
      </c>
      <c r="H56" s="28">
        <v>81.42</v>
      </c>
    </row>
    <row r="57" spans="1:8" ht="15.75">
      <c r="A57" s="26" t="s">
        <v>0</v>
      </c>
      <c r="B57" s="33">
        <v>41313.916666666664</v>
      </c>
      <c r="C57" s="26">
        <v>112</v>
      </c>
      <c r="D57" s="26">
        <v>75</v>
      </c>
      <c r="E57" s="26">
        <v>63</v>
      </c>
      <c r="F57" s="28">
        <v>87.33333333333333</v>
      </c>
      <c r="G57" s="26">
        <v>37</v>
      </c>
      <c r="H57" s="28">
        <v>70.56</v>
      </c>
    </row>
    <row r="58" spans="1:8" ht="15.75">
      <c r="A58" s="26" t="s">
        <v>0</v>
      </c>
      <c r="B58" s="33">
        <v>41313.9375</v>
      </c>
      <c r="C58" s="26">
        <v>112</v>
      </c>
      <c r="D58" s="26">
        <v>74</v>
      </c>
      <c r="E58" s="26">
        <v>62</v>
      </c>
      <c r="F58" s="28">
        <v>86.66666666666667</v>
      </c>
      <c r="G58" s="26">
        <v>38</v>
      </c>
      <c r="H58" s="28">
        <v>69.44</v>
      </c>
    </row>
    <row r="59" spans="1:8" ht="15.75">
      <c r="A59" s="26" t="s">
        <v>0</v>
      </c>
      <c r="B59" s="33">
        <v>41313.958333333336</v>
      </c>
      <c r="C59" s="26">
        <v>93</v>
      </c>
      <c r="D59" s="26">
        <v>64</v>
      </c>
      <c r="E59" s="26">
        <v>61</v>
      </c>
      <c r="F59" s="28">
        <v>73.66666666666667</v>
      </c>
      <c r="G59" s="26">
        <v>29</v>
      </c>
      <c r="H59" s="28">
        <v>56.73</v>
      </c>
    </row>
    <row r="60" spans="1:8" ht="15.75">
      <c r="A60" s="26" t="s">
        <v>0</v>
      </c>
      <c r="B60" s="33">
        <v>41313.979166666664</v>
      </c>
      <c r="C60" s="26">
        <v>96</v>
      </c>
      <c r="D60" s="26">
        <v>76</v>
      </c>
      <c r="E60" s="26">
        <v>60</v>
      </c>
      <c r="F60" s="28">
        <v>82.66666666666667</v>
      </c>
      <c r="G60" s="26">
        <v>20</v>
      </c>
      <c r="H60" s="28">
        <v>57.6</v>
      </c>
    </row>
    <row r="61" spans="1:8" ht="15.75">
      <c r="A61" s="26" t="s">
        <v>0</v>
      </c>
      <c r="B61" s="33">
        <v>41314</v>
      </c>
      <c r="C61" s="26">
        <v>120</v>
      </c>
      <c r="D61" s="26">
        <v>60</v>
      </c>
      <c r="E61" s="26">
        <v>62</v>
      </c>
      <c r="F61" s="28">
        <v>80</v>
      </c>
      <c r="G61" s="26">
        <v>60</v>
      </c>
      <c r="H61" s="28">
        <v>74.4</v>
      </c>
    </row>
    <row r="62" spans="1:8" ht="15.75">
      <c r="A62" s="26" t="s">
        <v>0</v>
      </c>
      <c r="B62" s="33">
        <v>41314.020833333336</v>
      </c>
      <c r="C62" s="26">
        <v>100</v>
      </c>
      <c r="D62" s="26">
        <v>61</v>
      </c>
      <c r="E62" s="26">
        <v>63</v>
      </c>
      <c r="F62" s="28">
        <v>74</v>
      </c>
      <c r="G62" s="26">
        <v>39</v>
      </c>
      <c r="H62" s="28">
        <v>63</v>
      </c>
    </row>
    <row r="63" spans="1:8" ht="15.75">
      <c r="A63" s="26" t="s">
        <v>0</v>
      </c>
      <c r="B63" s="33">
        <v>41314.041666666664</v>
      </c>
      <c r="C63" s="26">
        <v>123</v>
      </c>
      <c r="D63" s="26">
        <v>78</v>
      </c>
      <c r="E63" s="26">
        <v>66</v>
      </c>
      <c r="F63" s="28">
        <v>93</v>
      </c>
      <c r="G63" s="26">
        <v>45</v>
      </c>
      <c r="H63" s="28">
        <v>81.18</v>
      </c>
    </row>
    <row r="64" spans="1:8" ht="15.75">
      <c r="A64" s="26" t="s">
        <v>0</v>
      </c>
      <c r="B64" s="33">
        <v>41314.0625</v>
      </c>
      <c r="C64" s="26">
        <v>108</v>
      </c>
      <c r="D64" s="26">
        <v>63</v>
      </c>
      <c r="E64" s="26">
        <v>61</v>
      </c>
      <c r="F64" s="28">
        <v>78</v>
      </c>
      <c r="G64" s="26">
        <v>45</v>
      </c>
      <c r="H64" s="28">
        <v>65.88</v>
      </c>
    </row>
    <row r="65" spans="1:8" ht="15.75">
      <c r="A65" s="26" t="s">
        <v>0</v>
      </c>
      <c r="B65" s="33">
        <v>41314.083333333336</v>
      </c>
      <c r="C65" s="26">
        <v>116</v>
      </c>
      <c r="D65" s="26">
        <v>71</v>
      </c>
      <c r="E65" s="26">
        <v>62</v>
      </c>
      <c r="F65" s="28">
        <v>86</v>
      </c>
      <c r="G65" s="26">
        <v>45</v>
      </c>
      <c r="H65" s="28">
        <v>71.92</v>
      </c>
    </row>
    <row r="66" spans="1:8" ht="15.75">
      <c r="A66" s="26" t="s">
        <v>0</v>
      </c>
      <c r="B66" s="33">
        <v>41314.104166666664</v>
      </c>
      <c r="C66" s="26">
        <v>115</v>
      </c>
      <c r="D66" s="26">
        <v>77</v>
      </c>
      <c r="E66" s="26">
        <v>62</v>
      </c>
      <c r="F66" s="28">
        <v>89.66666666666667</v>
      </c>
      <c r="G66" s="26">
        <v>38</v>
      </c>
      <c r="H66" s="28">
        <v>71.3</v>
      </c>
    </row>
    <row r="67" spans="1:8" ht="15.75">
      <c r="A67" s="26" t="s">
        <v>0</v>
      </c>
      <c r="B67" s="33">
        <v>41314.125</v>
      </c>
      <c r="C67" s="26">
        <v>126</v>
      </c>
      <c r="D67" s="26">
        <v>79</v>
      </c>
      <c r="E67" s="26">
        <v>65</v>
      </c>
      <c r="F67" s="28">
        <v>94.66666666666667</v>
      </c>
      <c r="G67" s="26">
        <v>47</v>
      </c>
      <c r="H67" s="28">
        <v>81.9</v>
      </c>
    </row>
    <row r="68" spans="1:8" ht="15.75">
      <c r="A68" s="26" t="s">
        <v>0</v>
      </c>
      <c r="B68" s="33">
        <v>41314.145833333336</v>
      </c>
      <c r="C68" s="26">
        <v>124</v>
      </c>
      <c r="D68" s="26">
        <v>89</v>
      </c>
      <c r="E68" s="26">
        <v>68</v>
      </c>
      <c r="F68" s="28">
        <v>100.66666666666667</v>
      </c>
      <c r="G68" s="26">
        <v>35</v>
      </c>
      <c r="H68" s="28">
        <v>84.32</v>
      </c>
    </row>
    <row r="69" spans="1:8" ht="15.75">
      <c r="A69" s="26" t="s">
        <v>0</v>
      </c>
      <c r="B69" s="33">
        <v>41314.166666666664</v>
      </c>
      <c r="C69" s="26">
        <v>108</v>
      </c>
      <c r="D69" s="26">
        <v>68</v>
      </c>
      <c r="E69" s="26">
        <v>63</v>
      </c>
      <c r="F69" s="28">
        <v>81.33333333333333</v>
      </c>
      <c r="G69" s="26">
        <v>40</v>
      </c>
      <c r="H69" s="28">
        <v>68.04</v>
      </c>
    </row>
    <row r="70" spans="1:8" ht="15.75">
      <c r="A70" s="26" t="s">
        <v>0</v>
      </c>
      <c r="B70" s="33">
        <v>41314.1875</v>
      </c>
      <c r="C70" s="26">
        <v>122</v>
      </c>
      <c r="D70" s="26">
        <v>68</v>
      </c>
      <c r="E70" s="26">
        <v>63</v>
      </c>
      <c r="F70" s="28">
        <v>86</v>
      </c>
      <c r="G70" s="26">
        <v>54</v>
      </c>
      <c r="H70" s="28">
        <v>76.86</v>
      </c>
    </row>
    <row r="71" spans="1:8" ht="15.75">
      <c r="A71" s="26" t="s">
        <v>0</v>
      </c>
      <c r="B71" s="33">
        <v>41314.208333333336</v>
      </c>
      <c r="C71" s="26">
        <v>108</v>
      </c>
      <c r="D71" s="26">
        <v>74</v>
      </c>
      <c r="E71" s="26">
        <v>63</v>
      </c>
      <c r="F71" s="28">
        <v>85.33333333333333</v>
      </c>
      <c r="G71" s="26">
        <v>34</v>
      </c>
      <c r="H71" s="28">
        <v>68.04</v>
      </c>
    </row>
    <row r="72" spans="1:8" ht="15.75">
      <c r="A72" s="26" t="s">
        <v>0</v>
      </c>
      <c r="B72" s="33">
        <v>41314.229166666664</v>
      </c>
      <c r="C72" s="26">
        <v>137</v>
      </c>
      <c r="D72" s="26">
        <v>79</v>
      </c>
      <c r="E72" s="26">
        <v>63</v>
      </c>
      <c r="F72" s="28">
        <v>98.33333333333333</v>
      </c>
      <c r="G72" s="26">
        <v>58</v>
      </c>
      <c r="H72" s="28">
        <v>86.31</v>
      </c>
    </row>
    <row r="73" spans="1:8" ht="15.75">
      <c r="A73" s="26" t="s">
        <v>0</v>
      </c>
      <c r="B73" s="33">
        <v>41314.25</v>
      </c>
      <c r="C73" s="26">
        <v>106</v>
      </c>
      <c r="D73" s="26">
        <v>69</v>
      </c>
      <c r="E73" s="26">
        <v>62</v>
      </c>
      <c r="F73" s="28">
        <v>81.33333333333333</v>
      </c>
      <c r="G73" s="26">
        <v>37</v>
      </c>
      <c r="H73" s="28">
        <v>65.72</v>
      </c>
    </row>
    <row r="74" spans="1:8" ht="15.75">
      <c r="A74" s="26" t="s">
        <v>0</v>
      </c>
      <c r="B74" s="33">
        <v>41314.270833333336</v>
      </c>
      <c r="C74" s="26">
        <v>134</v>
      </c>
      <c r="D74" s="26">
        <v>89</v>
      </c>
      <c r="E74" s="26">
        <v>61</v>
      </c>
      <c r="F74" s="28">
        <v>104</v>
      </c>
      <c r="G74" s="26">
        <v>45</v>
      </c>
      <c r="H74" s="28">
        <v>81.74</v>
      </c>
    </row>
    <row r="75" spans="1:8" ht="15.75">
      <c r="A75" s="26" t="s">
        <v>0</v>
      </c>
      <c r="B75" s="33">
        <v>41314.291666666664</v>
      </c>
      <c r="C75" s="26">
        <v>143</v>
      </c>
      <c r="D75" s="26">
        <v>86</v>
      </c>
      <c r="E75" s="26">
        <v>60</v>
      </c>
      <c r="F75" s="28">
        <v>105</v>
      </c>
      <c r="G75" s="26">
        <v>57</v>
      </c>
      <c r="H75" s="28">
        <v>85.8</v>
      </c>
    </row>
    <row r="76" spans="1:8" ht="15.75">
      <c r="A76" s="26" t="s">
        <v>0</v>
      </c>
      <c r="B76" s="33">
        <v>41314.3125</v>
      </c>
      <c r="C76" s="26">
        <v>144</v>
      </c>
      <c r="D76" s="26">
        <v>90</v>
      </c>
      <c r="E76" s="26">
        <v>62</v>
      </c>
      <c r="F76" s="28">
        <v>108</v>
      </c>
      <c r="G76" s="26">
        <v>54</v>
      </c>
      <c r="H76" s="28">
        <v>89.28</v>
      </c>
    </row>
    <row r="77" spans="1:8" ht="15.75">
      <c r="A77" s="26" t="s">
        <v>0</v>
      </c>
      <c r="B77" s="33">
        <v>41314.333333333336</v>
      </c>
      <c r="C77" s="26">
        <v>135</v>
      </c>
      <c r="D77" s="26">
        <v>105</v>
      </c>
      <c r="E77" s="26">
        <v>81</v>
      </c>
      <c r="F77" s="28">
        <v>115</v>
      </c>
      <c r="G77" s="26">
        <v>30</v>
      </c>
      <c r="H77" s="28">
        <v>109.35</v>
      </c>
    </row>
    <row r="78" spans="1:8" ht="15.75">
      <c r="A78" s="26" t="s">
        <v>0</v>
      </c>
      <c r="B78" s="33">
        <v>41314.375</v>
      </c>
      <c r="C78" s="26">
        <v>120</v>
      </c>
      <c r="D78" s="26">
        <v>84</v>
      </c>
      <c r="E78" s="26">
        <v>69</v>
      </c>
      <c r="F78" s="28">
        <v>96</v>
      </c>
      <c r="G78" s="26">
        <v>36</v>
      </c>
      <c r="H78" s="28">
        <v>82.8</v>
      </c>
    </row>
    <row r="79" spans="1:8" ht="15.75">
      <c r="A79" s="26" t="s">
        <v>0</v>
      </c>
      <c r="B79" s="33">
        <v>41314.395833333336</v>
      </c>
      <c r="C79" s="26">
        <v>166</v>
      </c>
      <c r="D79" s="26">
        <v>149</v>
      </c>
      <c r="E79" s="26">
        <v>68</v>
      </c>
      <c r="F79" s="28">
        <v>154.66666666666666</v>
      </c>
      <c r="G79" s="26">
        <v>17</v>
      </c>
      <c r="H79" s="28">
        <v>112.88</v>
      </c>
    </row>
    <row r="80" spans="1:8" ht="15.75">
      <c r="A80" s="26" t="s">
        <v>0</v>
      </c>
      <c r="B80" s="33">
        <v>41314.416666666664</v>
      </c>
      <c r="C80" s="26">
        <v>130</v>
      </c>
      <c r="D80" s="26">
        <v>52</v>
      </c>
      <c r="E80" s="26">
        <v>71</v>
      </c>
      <c r="F80" s="28">
        <v>78</v>
      </c>
      <c r="G80" s="26">
        <v>78</v>
      </c>
      <c r="H80" s="28">
        <v>92.3</v>
      </c>
    </row>
    <row r="81" spans="1:8" ht="15.75">
      <c r="A81" s="26" t="s">
        <v>0</v>
      </c>
      <c r="B81" s="33">
        <v>41314.4375</v>
      </c>
      <c r="C81" s="26">
        <v>152</v>
      </c>
      <c r="D81" s="26">
        <v>104</v>
      </c>
      <c r="E81" s="26">
        <v>65</v>
      </c>
      <c r="F81" s="28">
        <v>120</v>
      </c>
      <c r="G81" s="26">
        <v>48</v>
      </c>
      <c r="H81" s="28">
        <v>98.8</v>
      </c>
    </row>
    <row r="82" spans="1:8" ht="15.75">
      <c r="A82" s="26" t="s">
        <v>0</v>
      </c>
      <c r="B82" s="33">
        <v>41314.458333333336</v>
      </c>
      <c r="C82" s="26">
        <v>150</v>
      </c>
      <c r="D82" s="26">
        <v>104</v>
      </c>
      <c r="E82" s="26">
        <v>60</v>
      </c>
      <c r="F82" s="28">
        <v>119.33333333333333</v>
      </c>
      <c r="G82" s="26">
        <v>46</v>
      </c>
      <c r="H82" s="28">
        <v>90</v>
      </c>
    </row>
    <row r="83" spans="1:8" ht="15.75">
      <c r="A83" s="26" t="s">
        <v>0</v>
      </c>
      <c r="B83" s="33">
        <v>41314.479166666664</v>
      </c>
      <c r="C83" s="26">
        <v>153</v>
      </c>
      <c r="D83" s="26">
        <v>103</v>
      </c>
      <c r="E83" s="26">
        <v>61</v>
      </c>
      <c r="F83" s="28">
        <v>119.66666666666667</v>
      </c>
      <c r="G83" s="26">
        <v>50</v>
      </c>
      <c r="H83" s="28">
        <v>93.33</v>
      </c>
    </row>
    <row r="84" spans="1:8" ht="15.75">
      <c r="A84" s="26" t="s">
        <v>0</v>
      </c>
      <c r="B84" s="33">
        <v>41314.5</v>
      </c>
      <c r="C84" s="26">
        <v>165</v>
      </c>
      <c r="D84" s="26">
        <v>110</v>
      </c>
      <c r="E84" s="26">
        <v>60</v>
      </c>
      <c r="F84" s="28">
        <v>128.33333333333334</v>
      </c>
      <c r="G84" s="26">
        <v>55</v>
      </c>
      <c r="H84" s="28">
        <v>99</v>
      </c>
    </row>
    <row r="85" spans="1:8" ht="15.75">
      <c r="A85" s="26" t="s">
        <v>0</v>
      </c>
      <c r="B85" s="33">
        <v>41314.520833333336</v>
      </c>
      <c r="C85" s="26">
        <v>163</v>
      </c>
      <c r="D85" s="26">
        <v>106</v>
      </c>
      <c r="E85" s="26">
        <v>60</v>
      </c>
      <c r="F85" s="28">
        <v>125</v>
      </c>
      <c r="G85" s="26">
        <v>57</v>
      </c>
      <c r="H85" s="28">
        <v>97.8</v>
      </c>
    </row>
    <row r="86" spans="1:8" ht="15.75">
      <c r="A86" s="26" t="s">
        <v>0</v>
      </c>
      <c r="B86" s="33">
        <v>41314.541666666664</v>
      </c>
      <c r="C86" s="26">
        <v>172</v>
      </c>
      <c r="D86" s="26">
        <v>106</v>
      </c>
      <c r="E86" s="26">
        <v>66</v>
      </c>
      <c r="F86" s="28">
        <v>128</v>
      </c>
      <c r="G86" s="26">
        <v>66</v>
      </c>
      <c r="H86" s="28">
        <v>113.52</v>
      </c>
    </row>
    <row r="87" spans="1:8" ht="15.75">
      <c r="A87" s="26" t="s">
        <v>0</v>
      </c>
      <c r="B87" s="33">
        <v>41314.5625</v>
      </c>
      <c r="C87" s="26">
        <v>178</v>
      </c>
      <c r="D87" s="26">
        <v>67</v>
      </c>
      <c r="E87" s="26">
        <v>68</v>
      </c>
      <c r="F87" s="28">
        <v>104</v>
      </c>
      <c r="G87" s="26">
        <v>111</v>
      </c>
      <c r="H87" s="28">
        <v>121.04</v>
      </c>
    </row>
    <row r="88" spans="1:8" ht="15.75">
      <c r="A88" s="26" t="s">
        <v>0</v>
      </c>
      <c r="B88" s="33">
        <v>41314.583333333336</v>
      </c>
      <c r="C88" s="26">
        <v>132</v>
      </c>
      <c r="D88" s="26">
        <v>83</v>
      </c>
      <c r="E88" s="26">
        <v>73</v>
      </c>
      <c r="F88" s="28">
        <v>99.33333333333333</v>
      </c>
      <c r="G88" s="26">
        <v>49</v>
      </c>
      <c r="H88" s="28">
        <v>96.36</v>
      </c>
    </row>
    <row r="89" spans="1:8" ht="15.75">
      <c r="A89" s="26" t="s">
        <v>0</v>
      </c>
      <c r="B89" s="33">
        <v>41314.604166666664</v>
      </c>
      <c r="C89" s="26">
        <v>140</v>
      </c>
      <c r="D89" s="26">
        <v>100</v>
      </c>
      <c r="E89" s="26">
        <v>88</v>
      </c>
      <c r="F89" s="28">
        <v>113.33333333333333</v>
      </c>
      <c r="G89" s="26">
        <v>40</v>
      </c>
      <c r="H89" s="28">
        <v>123.2</v>
      </c>
    </row>
    <row r="90" spans="1:8" ht="15.75">
      <c r="A90" s="26" t="s">
        <v>0</v>
      </c>
      <c r="B90" s="33">
        <v>41314.75</v>
      </c>
      <c r="C90" s="26">
        <v>159</v>
      </c>
      <c r="D90" s="26">
        <v>105</v>
      </c>
      <c r="E90" s="26">
        <v>71</v>
      </c>
      <c r="F90" s="28">
        <v>123</v>
      </c>
      <c r="G90" s="26">
        <v>54</v>
      </c>
      <c r="H90" s="28">
        <v>112.89</v>
      </c>
    </row>
    <row r="91" spans="1:8" ht="15.75">
      <c r="A91" s="26" t="s">
        <v>0</v>
      </c>
      <c r="B91" s="33">
        <v>41314.770833333336</v>
      </c>
      <c r="C91" s="26">
        <v>128</v>
      </c>
      <c r="D91" s="26">
        <v>81</v>
      </c>
      <c r="E91" s="26">
        <v>65</v>
      </c>
      <c r="F91" s="28">
        <v>96.66666666666667</v>
      </c>
      <c r="G91" s="26">
        <v>47</v>
      </c>
      <c r="H91" s="28">
        <v>83.2</v>
      </c>
    </row>
    <row r="92" spans="1:8" ht="15.75">
      <c r="A92" s="26" t="s">
        <v>0</v>
      </c>
      <c r="B92" s="33">
        <v>41314.791666666664</v>
      </c>
      <c r="C92" s="26">
        <v>127</v>
      </c>
      <c r="D92" s="26">
        <v>80</v>
      </c>
      <c r="E92" s="26">
        <v>71</v>
      </c>
      <c r="F92" s="28">
        <v>95.66666666666667</v>
      </c>
      <c r="G92" s="26">
        <v>47</v>
      </c>
      <c r="H92" s="28">
        <v>90.17</v>
      </c>
    </row>
    <row r="93" spans="1:8" ht="15.75">
      <c r="A93" s="26" t="s">
        <v>0</v>
      </c>
      <c r="B93" s="33">
        <v>41314.8125</v>
      </c>
      <c r="C93" s="26">
        <v>127</v>
      </c>
      <c r="D93" s="26">
        <v>75</v>
      </c>
      <c r="E93" s="26">
        <v>71</v>
      </c>
      <c r="F93" s="28">
        <v>92.33333333333333</v>
      </c>
      <c r="G93" s="26">
        <v>52</v>
      </c>
      <c r="H93" s="28">
        <v>90.17</v>
      </c>
    </row>
    <row r="94" spans="1:8" ht="15.75">
      <c r="A94" s="26" t="s">
        <v>0</v>
      </c>
      <c r="B94" s="33">
        <v>41314.833333333336</v>
      </c>
      <c r="C94" s="26">
        <v>150</v>
      </c>
      <c r="D94" s="26">
        <v>56</v>
      </c>
      <c r="E94" s="26">
        <v>68</v>
      </c>
      <c r="F94" s="28">
        <v>87.33333333333333</v>
      </c>
      <c r="G94" s="26">
        <v>94</v>
      </c>
      <c r="H94" s="28">
        <v>102</v>
      </c>
    </row>
    <row r="95" spans="1:8" ht="15.75">
      <c r="A95" s="26" t="s">
        <v>0</v>
      </c>
      <c r="B95" s="33">
        <v>41314.854166666664</v>
      </c>
      <c r="C95" s="26">
        <v>150</v>
      </c>
      <c r="D95" s="26">
        <v>87</v>
      </c>
      <c r="E95" s="26">
        <v>63</v>
      </c>
      <c r="F95" s="28">
        <v>108</v>
      </c>
      <c r="G95" s="26">
        <v>63</v>
      </c>
      <c r="H95" s="28">
        <v>94.5</v>
      </c>
    </row>
    <row r="96" spans="1:8" ht="15.75">
      <c r="A96" s="26" t="s">
        <v>0</v>
      </c>
      <c r="B96" s="33">
        <v>41314.875</v>
      </c>
      <c r="C96" s="26">
        <v>136</v>
      </c>
      <c r="D96" s="26">
        <v>93</v>
      </c>
      <c r="E96" s="26">
        <v>60</v>
      </c>
      <c r="F96" s="28">
        <v>107.33333333333333</v>
      </c>
      <c r="G96" s="26">
        <v>43</v>
      </c>
      <c r="H96" s="28">
        <v>81.6</v>
      </c>
    </row>
    <row r="97" spans="1:8" ht="15.75">
      <c r="A97" s="26" t="s">
        <v>0</v>
      </c>
      <c r="B97" s="33">
        <v>41314.895833333336</v>
      </c>
      <c r="C97" s="26">
        <v>125</v>
      </c>
      <c r="D97" s="26">
        <v>80</v>
      </c>
      <c r="E97" s="26">
        <v>66</v>
      </c>
      <c r="F97" s="28">
        <v>95</v>
      </c>
      <c r="G97" s="26">
        <v>45</v>
      </c>
      <c r="H97" s="28">
        <v>82.5</v>
      </c>
    </row>
    <row r="98" spans="1:8" ht="15.75">
      <c r="A98" s="26" t="s">
        <v>0</v>
      </c>
      <c r="B98" s="33">
        <v>41314.916666666664</v>
      </c>
      <c r="C98" s="26">
        <v>125</v>
      </c>
      <c r="D98" s="26">
        <v>85</v>
      </c>
      <c r="E98" s="26">
        <v>63</v>
      </c>
      <c r="F98" s="28">
        <v>98.33333333333333</v>
      </c>
      <c r="G98" s="26">
        <v>40</v>
      </c>
      <c r="H98" s="28">
        <v>78.75</v>
      </c>
    </row>
    <row r="99" spans="1:8" ht="15.75">
      <c r="A99" s="26" t="s">
        <v>0</v>
      </c>
      <c r="B99" s="33">
        <v>41314.9375</v>
      </c>
      <c r="C99" s="26">
        <v>127</v>
      </c>
      <c r="D99" s="26">
        <v>88</v>
      </c>
      <c r="E99" s="26">
        <v>66</v>
      </c>
      <c r="F99" s="28">
        <v>101</v>
      </c>
      <c r="G99" s="26">
        <v>39</v>
      </c>
      <c r="H99" s="28">
        <v>83.82</v>
      </c>
    </row>
    <row r="100" spans="1:8" ht="15.75">
      <c r="A100" s="26" t="s">
        <v>0</v>
      </c>
      <c r="B100" s="33">
        <v>41314.958333333336</v>
      </c>
      <c r="C100" s="26">
        <v>115</v>
      </c>
      <c r="D100" s="26">
        <v>74</v>
      </c>
      <c r="E100" s="26">
        <v>68</v>
      </c>
      <c r="F100" s="28">
        <v>87.66666666666667</v>
      </c>
      <c r="G100" s="26">
        <v>41</v>
      </c>
      <c r="H100" s="28">
        <v>78.2</v>
      </c>
    </row>
    <row r="101" spans="1:8" ht="15.75">
      <c r="A101" s="26" t="s">
        <v>0</v>
      </c>
      <c r="B101" s="33">
        <v>41315</v>
      </c>
      <c r="C101" s="26">
        <v>109</v>
      </c>
      <c r="D101" s="26">
        <v>67</v>
      </c>
      <c r="E101" s="26">
        <v>63</v>
      </c>
      <c r="F101" s="28">
        <v>81</v>
      </c>
      <c r="G101" s="26">
        <v>42</v>
      </c>
      <c r="H101" s="28">
        <v>68.67</v>
      </c>
    </row>
    <row r="102" spans="1:8" ht="15.75">
      <c r="A102" s="26" t="s">
        <v>0</v>
      </c>
      <c r="B102" s="33">
        <v>41315.020833333336</v>
      </c>
      <c r="C102" s="26">
        <v>94</v>
      </c>
      <c r="D102" s="26">
        <v>49</v>
      </c>
      <c r="E102" s="26">
        <v>62</v>
      </c>
      <c r="F102" s="28">
        <v>64</v>
      </c>
      <c r="G102" s="26">
        <v>45</v>
      </c>
      <c r="H102" s="28">
        <v>58.28</v>
      </c>
    </row>
    <row r="103" spans="1:8" ht="15.75">
      <c r="A103" s="26" t="s">
        <v>0</v>
      </c>
      <c r="B103" s="33">
        <v>41315.041666666664</v>
      </c>
      <c r="C103" s="26">
        <v>97</v>
      </c>
      <c r="D103" s="26">
        <v>56</v>
      </c>
      <c r="E103" s="26">
        <v>62</v>
      </c>
      <c r="F103" s="28">
        <v>69.66666666666667</v>
      </c>
      <c r="G103" s="26">
        <v>41</v>
      </c>
      <c r="H103" s="28">
        <v>60.14</v>
      </c>
    </row>
    <row r="104" spans="1:8" ht="15.75">
      <c r="A104" s="26" t="s">
        <v>0</v>
      </c>
      <c r="B104" s="33">
        <v>41315.0625</v>
      </c>
      <c r="C104" s="26">
        <v>108</v>
      </c>
      <c r="D104" s="26">
        <v>71</v>
      </c>
      <c r="E104" s="26">
        <v>62</v>
      </c>
      <c r="F104" s="28">
        <v>83.33333333333333</v>
      </c>
      <c r="G104" s="26">
        <v>37</v>
      </c>
      <c r="H104" s="28">
        <v>66.96</v>
      </c>
    </row>
    <row r="105" spans="1:8" ht="15.75">
      <c r="A105" s="26" t="s">
        <v>0</v>
      </c>
      <c r="B105" s="33">
        <v>41315.083333333336</v>
      </c>
      <c r="C105" s="26">
        <v>112</v>
      </c>
      <c r="D105" s="26">
        <v>73</v>
      </c>
      <c r="E105" s="26">
        <v>63</v>
      </c>
      <c r="F105" s="28">
        <v>86</v>
      </c>
      <c r="G105" s="26">
        <v>39</v>
      </c>
      <c r="H105" s="28">
        <v>70.56</v>
      </c>
    </row>
    <row r="106" spans="1:8" ht="15.75">
      <c r="A106" s="26" t="s">
        <v>0</v>
      </c>
      <c r="B106" s="33">
        <v>41315.104166666664</v>
      </c>
      <c r="C106" s="26">
        <v>95</v>
      </c>
      <c r="D106" s="26">
        <v>62</v>
      </c>
      <c r="E106" s="26">
        <v>63</v>
      </c>
      <c r="F106" s="28">
        <v>73</v>
      </c>
      <c r="G106" s="26">
        <v>33</v>
      </c>
      <c r="H106" s="28">
        <v>59.85</v>
      </c>
    </row>
    <row r="107" spans="1:8" ht="15.75">
      <c r="A107" s="26" t="s">
        <v>0</v>
      </c>
      <c r="B107" s="33">
        <v>41315.125</v>
      </c>
      <c r="C107" s="26">
        <v>91</v>
      </c>
      <c r="D107" s="26">
        <v>59</v>
      </c>
      <c r="E107" s="26">
        <v>62</v>
      </c>
      <c r="F107" s="28">
        <v>69.66666666666667</v>
      </c>
      <c r="G107" s="26">
        <v>32</v>
      </c>
      <c r="H107" s="28">
        <v>56.42</v>
      </c>
    </row>
    <row r="108" spans="1:8" ht="15.75">
      <c r="A108" s="26" t="s">
        <v>0</v>
      </c>
      <c r="B108" s="33">
        <v>41315.145833333336</v>
      </c>
      <c r="C108" s="26">
        <v>118</v>
      </c>
      <c r="D108" s="26">
        <v>76</v>
      </c>
      <c r="E108" s="26">
        <v>62</v>
      </c>
      <c r="F108" s="28">
        <v>90</v>
      </c>
      <c r="G108" s="26">
        <v>42</v>
      </c>
      <c r="H108" s="28">
        <v>73.16</v>
      </c>
    </row>
    <row r="109" spans="1:8" ht="15.75">
      <c r="A109" s="26" t="s">
        <v>0</v>
      </c>
      <c r="B109" s="33">
        <v>41315.166666666664</v>
      </c>
      <c r="C109" s="26">
        <v>121</v>
      </c>
      <c r="D109" s="26">
        <v>75</v>
      </c>
      <c r="E109" s="26">
        <v>61</v>
      </c>
      <c r="F109" s="28">
        <v>90.33333333333333</v>
      </c>
      <c r="G109" s="26">
        <v>46</v>
      </c>
      <c r="H109" s="28">
        <v>73.81</v>
      </c>
    </row>
    <row r="110" spans="1:8" ht="15.75">
      <c r="A110" s="26" t="s">
        <v>0</v>
      </c>
      <c r="B110" s="33">
        <v>41315.1875</v>
      </c>
      <c r="C110" s="26">
        <v>111</v>
      </c>
      <c r="D110" s="26">
        <v>68</v>
      </c>
      <c r="E110" s="26">
        <v>63</v>
      </c>
      <c r="F110" s="28">
        <v>82.33333333333333</v>
      </c>
      <c r="G110" s="26">
        <v>43</v>
      </c>
      <c r="H110" s="28">
        <v>69.93</v>
      </c>
    </row>
    <row r="111" spans="1:8" ht="15.75">
      <c r="A111" s="26" t="s">
        <v>0</v>
      </c>
      <c r="B111" s="33">
        <v>41315.208333333336</v>
      </c>
      <c r="C111" s="26">
        <v>99</v>
      </c>
      <c r="D111" s="26">
        <v>65</v>
      </c>
      <c r="E111" s="26">
        <v>62</v>
      </c>
      <c r="F111" s="28">
        <v>76.33333333333333</v>
      </c>
      <c r="G111" s="26">
        <v>34</v>
      </c>
      <c r="H111" s="28">
        <v>61.38</v>
      </c>
    </row>
    <row r="112" spans="1:8" ht="15.75">
      <c r="A112" s="26" t="s">
        <v>0</v>
      </c>
      <c r="B112" s="33">
        <v>41315.229166666664</v>
      </c>
      <c r="C112" s="26">
        <v>128</v>
      </c>
      <c r="D112" s="26">
        <v>83</v>
      </c>
      <c r="E112" s="26">
        <v>61</v>
      </c>
      <c r="F112" s="28">
        <v>98</v>
      </c>
      <c r="G112" s="26">
        <v>45</v>
      </c>
      <c r="H112" s="28">
        <v>78.08</v>
      </c>
    </row>
    <row r="113" spans="1:8" ht="15.75">
      <c r="A113" s="26" t="s">
        <v>0</v>
      </c>
      <c r="B113" s="33">
        <v>41315.25</v>
      </c>
      <c r="C113" s="26">
        <v>105</v>
      </c>
      <c r="D113" s="26">
        <v>65</v>
      </c>
      <c r="E113" s="26">
        <v>61</v>
      </c>
      <c r="F113" s="28">
        <v>78.33333333333333</v>
      </c>
      <c r="G113" s="26">
        <v>40</v>
      </c>
      <c r="H113" s="28">
        <v>64.05</v>
      </c>
    </row>
    <row r="114" spans="1:8" ht="15.75">
      <c r="A114" s="26" t="s">
        <v>0</v>
      </c>
      <c r="B114" s="33">
        <v>41315.270833333336</v>
      </c>
      <c r="C114" s="26">
        <v>129</v>
      </c>
      <c r="D114" s="26">
        <v>80</v>
      </c>
      <c r="E114" s="26">
        <v>61</v>
      </c>
      <c r="F114" s="28">
        <v>96.33333333333333</v>
      </c>
      <c r="G114" s="26">
        <v>49</v>
      </c>
      <c r="H114" s="28">
        <v>78.69</v>
      </c>
    </row>
    <row r="115" spans="1:8" ht="15.75">
      <c r="A115" s="26" t="s">
        <v>0</v>
      </c>
      <c r="B115" s="33">
        <v>41315.291666666664</v>
      </c>
      <c r="C115" s="26">
        <v>113</v>
      </c>
      <c r="D115" s="26">
        <v>76</v>
      </c>
      <c r="E115" s="26">
        <v>58</v>
      </c>
      <c r="F115" s="28">
        <v>88.33333333333333</v>
      </c>
      <c r="G115" s="26">
        <v>37</v>
      </c>
      <c r="H115" s="28">
        <v>65.54</v>
      </c>
    </row>
    <row r="116" spans="1:8" ht="15.75">
      <c r="A116" s="26" t="s">
        <v>0</v>
      </c>
      <c r="B116" s="33">
        <v>41315.3125</v>
      </c>
      <c r="C116" s="26">
        <v>117</v>
      </c>
      <c r="D116" s="26">
        <v>76</v>
      </c>
      <c r="E116" s="26">
        <v>57</v>
      </c>
      <c r="F116" s="28">
        <v>89.66666666666667</v>
      </c>
      <c r="G116" s="26">
        <v>41</v>
      </c>
      <c r="H116" s="28">
        <v>66.69</v>
      </c>
    </row>
    <row r="117" spans="1:8" ht="15.75">
      <c r="A117" s="26" t="s">
        <v>0</v>
      </c>
      <c r="B117" s="33">
        <v>41315.333333333336</v>
      </c>
      <c r="C117" s="26">
        <v>116</v>
      </c>
      <c r="D117" s="26">
        <v>87</v>
      </c>
      <c r="E117" s="26">
        <v>60</v>
      </c>
      <c r="F117" s="28">
        <v>96.66666666666667</v>
      </c>
      <c r="G117" s="26">
        <v>29</v>
      </c>
      <c r="H117" s="28">
        <v>69.6</v>
      </c>
    </row>
    <row r="118" spans="1:8" ht="15.75">
      <c r="A118" s="26" t="s">
        <v>0</v>
      </c>
      <c r="B118" s="33">
        <v>41315.354166666664</v>
      </c>
      <c r="C118" s="26">
        <v>118</v>
      </c>
      <c r="D118" s="26">
        <v>72</v>
      </c>
      <c r="E118" s="26">
        <v>58</v>
      </c>
      <c r="F118" s="28">
        <v>87.33333333333333</v>
      </c>
      <c r="G118" s="26">
        <v>46</v>
      </c>
      <c r="H118" s="28">
        <v>68.44</v>
      </c>
    </row>
    <row r="119" spans="1:8" ht="15.75">
      <c r="A119" s="26" t="s">
        <v>0</v>
      </c>
      <c r="B119" s="33">
        <v>41315.375</v>
      </c>
      <c r="C119" s="26">
        <v>132</v>
      </c>
      <c r="D119" s="26">
        <v>84</v>
      </c>
      <c r="E119" s="26">
        <v>58</v>
      </c>
      <c r="F119" s="28">
        <v>100</v>
      </c>
      <c r="G119" s="26">
        <v>48</v>
      </c>
      <c r="H119" s="28">
        <v>76.56</v>
      </c>
    </row>
    <row r="120" spans="1:8" ht="15.75">
      <c r="A120" s="26" t="s">
        <v>0</v>
      </c>
      <c r="B120" s="33">
        <v>41315.395833333336</v>
      </c>
      <c r="C120" s="26">
        <v>138</v>
      </c>
      <c r="D120" s="26">
        <v>89</v>
      </c>
      <c r="E120" s="26">
        <v>76</v>
      </c>
      <c r="F120" s="28">
        <v>105.33333333333333</v>
      </c>
      <c r="G120" s="26">
        <v>49</v>
      </c>
      <c r="H120" s="28">
        <v>104.88</v>
      </c>
    </row>
    <row r="121" spans="1:8" ht="15.75">
      <c r="A121" s="26" t="s">
        <v>0</v>
      </c>
      <c r="B121" s="33">
        <v>41315.416666666664</v>
      </c>
      <c r="C121" s="26">
        <v>142</v>
      </c>
      <c r="D121" s="26">
        <v>95</v>
      </c>
      <c r="E121" s="26">
        <v>73</v>
      </c>
      <c r="F121" s="28">
        <v>110.66666666666667</v>
      </c>
      <c r="G121" s="26">
        <v>47</v>
      </c>
      <c r="H121" s="28">
        <v>103.66</v>
      </c>
    </row>
    <row r="122" spans="1:8" ht="15.75">
      <c r="A122" s="26" t="s">
        <v>0</v>
      </c>
      <c r="B122" s="33">
        <v>41315.4375</v>
      </c>
      <c r="C122" s="26">
        <v>113</v>
      </c>
      <c r="D122" s="26">
        <v>80</v>
      </c>
      <c r="E122" s="26">
        <v>88</v>
      </c>
      <c r="F122" s="28">
        <v>91</v>
      </c>
      <c r="G122" s="26">
        <v>33</v>
      </c>
      <c r="H122" s="28">
        <v>99.44</v>
      </c>
    </row>
    <row r="123" spans="1:8" ht="15.75">
      <c r="A123" s="26" t="s">
        <v>0</v>
      </c>
      <c r="B123" s="33">
        <v>41315.458333333336</v>
      </c>
      <c r="C123" s="26">
        <v>122</v>
      </c>
      <c r="D123" s="26">
        <v>81</v>
      </c>
      <c r="E123" s="26">
        <v>66</v>
      </c>
      <c r="F123" s="28">
        <v>94.66666666666667</v>
      </c>
      <c r="G123" s="26">
        <v>41</v>
      </c>
      <c r="H123" s="28">
        <v>80.52</v>
      </c>
    </row>
    <row r="124" spans="1:8" ht="15.75">
      <c r="A124" s="26" t="s">
        <v>0</v>
      </c>
      <c r="B124" s="33">
        <v>41315.479166666664</v>
      </c>
      <c r="C124" s="26">
        <v>110</v>
      </c>
      <c r="D124" s="26">
        <v>76</v>
      </c>
      <c r="E124" s="26">
        <v>75</v>
      </c>
      <c r="F124" s="28">
        <v>87.33333333333333</v>
      </c>
      <c r="G124" s="26">
        <v>34</v>
      </c>
      <c r="H124" s="28">
        <v>82.5</v>
      </c>
    </row>
    <row r="125" spans="1:8" ht="15.75">
      <c r="A125" s="26" t="s">
        <v>0</v>
      </c>
      <c r="B125" s="33">
        <v>41315.5</v>
      </c>
      <c r="C125" s="26">
        <v>129</v>
      </c>
      <c r="D125" s="26">
        <v>84</v>
      </c>
      <c r="E125" s="26">
        <v>62</v>
      </c>
      <c r="F125" s="28">
        <v>99</v>
      </c>
      <c r="G125" s="26">
        <v>45</v>
      </c>
      <c r="H125" s="28">
        <v>79.98</v>
      </c>
    </row>
    <row r="126" spans="1:8" ht="15.75">
      <c r="A126" s="26" t="s">
        <v>0</v>
      </c>
      <c r="B126" s="33">
        <v>41315.520833333336</v>
      </c>
      <c r="C126" s="26">
        <v>134</v>
      </c>
      <c r="D126" s="26">
        <v>85</v>
      </c>
      <c r="E126" s="26">
        <v>69</v>
      </c>
      <c r="F126" s="28">
        <v>101.33333333333333</v>
      </c>
      <c r="G126" s="26">
        <v>49</v>
      </c>
      <c r="H126" s="28">
        <v>92.46</v>
      </c>
    </row>
    <row r="127" spans="1:8" ht="15.75">
      <c r="A127" s="26" t="s">
        <v>0</v>
      </c>
      <c r="B127" s="33">
        <v>41315.541666666664</v>
      </c>
      <c r="C127" s="26">
        <v>120</v>
      </c>
      <c r="D127" s="26">
        <v>77</v>
      </c>
      <c r="E127" s="26">
        <v>65</v>
      </c>
      <c r="F127" s="28">
        <v>91.33333333333333</v>
      </c>
      <c r="G127" s="26">
        <v>43</v>
      </c>
      <c r="H127" s="28">
        <v>78</v>
      </c>
    </row>
    <row r="128" spans="1:8" ht="15.75">
      <c r="A128" s="26" t="s">
        <v>0</v>
      </c>
      <c r="B128" s="33">
        <v>41315.5625</v>
      </c>
      <c r="C128" s="26">
        <v>130</v>
      </c>
      <c r="D128" s="26">
        <v>87</v>
      </c>
      <c r="E128" s="26">
        <v>61</v>
      </c>
      <c r="F128" s="28">
        <v>101.33333333333333</v>
      </c>
      <c r="G128" s="26">
        <v>43</v>
      </c>
      <c r="H128" s="28">
        <v>79.3</v>
      </c>
    </row>
    <row r="129" spans="1:8" ht="15.75">
      <c r="A129" s="26" t="s">
        <v>0</v>
      </c>
      <c r="B129" s="33">
        <v>41315.583333333336</v>
      </c>
      <c r="C129" s="26">
        <v>130</v>
      </c>
      <c r="D129" s="26">
        <v>85</v>
      </c>
      <c r="E129" s="26">
        <v>63</v>
      </c>
      <c r="F129" s="28">
        <v>100</v>
      </c>
      <c r="G129" s="26">
        <v>45</v>
      </c>
      <c r="H129" s="28">
        <v>81.9</v>
      </c>
    </row>
    <row r="130" spans="1:8" ht="15.75">
      <c r="A130" s="26" t="s">
        <v>0</v>
      </c>
      <c r="B130" s="33">
        <v>41315.604166666664</v>
      </c>
      <c r="C130" s="26">
        <v>124</v>
      </c>
      <c r="D130" s="26">
        <v>84</v>
      </c>
      <c r="E130" s="26">
        <v>83</v>
      </c>
      <c r="F130" s="28">
        <v>97.33333333333333</v>
      </c>
      <c r="G130" s="26">
        <v>40</v>
      </c>
      <c r="H130" s="28">
        <v>102.92</v>
      </c>
    </row>
    <row r="131" spans="1:8" ht="15.75">
      <c r="A131" s="26" t="s">
        <v>0</v>
      </c>
      <c r="B131" s="33">
        <v>41315.625</v>
      </c>
      <c r="C131" s="26">
        <v>137</v>
      </c>
      <c r="D131" s="26">
        <v>49</v>
      </c>
      <c r="E131" s="26">
        <v>63</v>
      </c>
      <c r="F131" s="28">
        <v>78.33333333333333</v>
      </c>
      <c r="G131" s="26">
        <v>88</v>
      </c>
      <c r="H131" s="28">
        <v>86.31</v>
      </c>
    </row>
    <row r="132" spans="1:8" ht="15.75">
      <c r="A132" s="26" t="s">
        <v>0</v>
      </c>
      <c r="B132" s="33">
        <v>41315.645833333336</v>
      </c>
      <c r="C132" s="26">
        <v>133</v>
      </c>
      <c r="D132" s="26">
        <v>90</v>
      </c>
      <c r="E132" s="26">
        <v>62</v>
      </c>
      <c r="F132" s="28">
        <v>104.33333333333333</v>
      </c>
      <c r="G132" s="26">
        <v>43</v>
      </c>
      <c r="H132" s="28">
        <v>82.46</v>
      </c>
    </row>
    <row r="133" spans="1:8" ht="15.75">
      <c r="A133" s="26" t="s">
        <v>0</v>
      </c>
      <c r="B133" s="33">
        <v>41315.666666666664</v>
      </c>
      <c r="C133" s="26">
        <v>144</v>
      </c>
      <c r="D133" s="26">
        <v>97</v>
      </c>
      <c r="E133" s="26">
        <v>65</v>
      </c>
      <c r="F133" s="28">
        <v>112.66666666666667</v>
      </c>
      <c r="G133" s="26">
        <v>47</v>
      </c>
      <c r="H133" s="28">
        <v>93.6</v>
      </c>
    </row>
    <row r="134" spans="1:8" ht="15.75">
      <c r="A134" s="26" t="s">
        <v>0</v>
      </c>
      <c r="B134" s="33">
        <v>41315.6875</v>
      </c>
      <c r="C134" s="26">
        <v>156</v>
      </c>
      <c r="D134" s="26">
        <v>96</v>
      </c>
      <c r="E134" s="26">
        <v>63</v>
      </c>
      <c r="F134" s="28">
        <v>116</v>
      </c>
      <c r="G134" s="26">
        <v>60</v>
      </c>
      <c r="H134" s="28">
        <v>98.28</v>
      </c>
    </row>
    <row r="135" spans="1:8" ht="15.75">
      <c r="A135" s="26" t="s">
        <v>0</v>
      </c>
      <c r="B135" s="33">
        <v>41315.708333333336</v>
      </c>
      <c r="C135" s="26">
        <v>193</v>
      </c>
      <c r="D135" s="26">
        <v>115</v>
      </c>
      <c r="E135" s="26">
        <v>69</v>
      </c>
      <c r="F135" s="28">
        <v>141</v>
      </c>
      <c r="G135" s="26">
        <v>78</v>
      </c>
      <c r="H135" s="28">
        <v>133.17</v>
      </c>
    </row>
    <row r="136" spans="1:8" ht="15.75">
      <c r="A136" s="26" t="s">
        <v>0</v>
      </c>
      <c r="B136" s="33">
        <v>41315.729166666664</v>
      </c>
      <c r="C136" s="26">
        <v>201</v>
      </c>
      <c r="D136" s="26">
        <v>125</v>
      </c>
      <c r="E136" s="26">
        <v>63</v>
      </c>
      <c r="F136" s="28">
        <v>150.33333333333334</v>
      </c>
      <c r="G136" s="26">
        <v>76</v>
      </c>
      <c r="H136" s="28">
        <v>126.63</v>
      </c>
    </row>
    <row r="137" spans="1:8" ht="15.75">
      <c r="A137" s="26" t="s">
        <v>0</v>
      </c>
      <c r="B137" s="33">
        <v>41315.75</v>
      </c>
      <c r="C137" s="26">
        <v>198</v>
      </c>
      <c r="D137" s="26">
        <v>117</v>
      </c>
      <c r="E137" s="26">
        <v>58</v>
      </c>
      <c r="F137" s="28">
        <v>144</v>
      </c>
      <c r="G137" s="26">
        <v>81</v>
      </c>
      <c r="H137" s="28">
        <v>114.84</v>
      </c>
    </row>
    <row r="138" spans="1:8" ht="15.75">
      <c r="A138" s="26" t="s">
        <v>0</v>
      </c>
      <c r="B138" s="33">
        <v>41315.770833333336</v>
      </c>
      <c r="C138" s="26">
        <v>181</v>
      </c>
      <c r="D138" s="26">
        <v>115</v>
      </c>
      <c r="E138" s="26">
        <v>63</v>
      </c>
      <c r="F138" s="28">
        <v>137</v>
      </c>
      <c r="G138" s="26">
        <v>66</v>
      </c>
      <c r="H138" s="28">
        <v>114.03</v>
      </c>
    </row>
    <row r="139" spans="1:8" ht="15.75">
      <c r="A139" s="26" t="s">
        <v>0</v>
      </c>
      <c r="B139" s="33">
        <v>41315.791666666664</v>
      </c>
      <c r="C139" s="26">
        <v>174</v>
      </c>
      <c r="D139" s="26">
        <v>113</v>
      </c>
      <c r="E139" s="26">
        <v>63</v>
      </c>
      <c r="F139" s="28">
        <v>133.33333333333334</v>
      </c>
      <c r="G139" s="26">
        <v>61</v>
      </c>
      <c r="H139" s="28">
        <v>109.62</v>
      </c>
    </row>
    <row r="140" spans="1:8" ht="15.75">
      <c r="A140" s="26" t="s">
        <v>0</v>
      </c>
      <c r="B140" s="33">
        <v>41315.8125</v>
      </c>
      <c r="C140" s="26">
        <v>153</v>
      </c>
      <c r="D140" s="26">
        <v>103</v>
      </c>
      <c r="E140" s="26">
        <v>71</v>
      </c>
      <c r="F140" s="28">
        <v>119.66666666666667</v>
      </c>
      <c r="G140" s="26">
        <v>50</v>
      </c>
      <c r="H140" s="28">
        <v>108.63</v>
      </c>
    </row>
    <row r="141" spans="1:8" ht="15.75">
      <c r="A141" s="26" t="s">
        <v>0</v>
      </c>
      <c r="B141" s="33">
        <v>41315.833333333336</v>
      </c>
      <c r="C141" s="26">
        <v>157</v>
      </c>
      <c r="D141" s="26">
        <v>102</v>
      </c>
      <c r="E141" s="26">
        <v>88</v>
      </c>
      <c r="F141" s="28">
        <v>120.33333333333333</v>
      </c>
      <c r="G141" s="26">
        <v>55</v>
      </c>
      <c r="H141" s="28">
        <v>138.16</v>
      </c>
    </row>
    <row r="142" spans="1:8" ht="15.75">
      <c r="A142" s="26" t="s">
        <v>0</v>
      </c>
      <c r="B142" s="33">
        <v>41315.854166666664</v>
      </c>
      <c r="C142" s="26">
        <v>135</v>
      </c>
      <c r="D142" s="26">
        <v>91</v>
      </c>
      <c r="E142" s="26">
        <v>63</v>
      </c>
      <c r="F142" s="28">
        <v>105.66666666666667</v>
      </c>
      <c r="G142" s="26">
        <v>44</v>
      </c>
      <c r="H142" s="28">
        <v>85.05</v>
      </c>
    </row>
    <row r="143" spans="1:8" ht="15.75">
      <c r="A143" s="26" t="s">
        <v>0</v>
      </c>
      <c r="B143" s="33">
        <v>41315.875</v>
      </c>
      <c r="C143" s="26">
        <v>135</v>
      </c>
      <c r="D143" s="26">
        <v>84</v>
      </c>
      <c r="E143" s="26">
        <v>66</v>
      </c>
      <c r="F143" s="28">
        <v>101</v>
      </c>
      <c r="G143" s="26">
        <v>51</v>
      </c>
      <c r="H143" s="28">
        <v>89.1</v>
      </c>
    </row>
    <row r="144" spans="1:8" ht="15.75">
      <c r="A144" s="26" t="s">
        <v>0</v>
      </c>
      <c r="B144" s="33">
        <v>41315.895833333336</v>
      </c>
      <c r="C144" s="26">
        <v>138</v>
      </c>
      <c r="D144" s="26">
        <v>89</v>
      </c>
      <c r="E144" s="26">
        <v>73</v>
      </c>
      <c r="F144" s="28">
        <v>105.33333333333333</v>
      </c>
      <c r="G144" s="26">
        <v>49</v>
      </c>
      <c r="H144" s="28">
        <v>100.74</v>
      </c>
    </row>
    <row r="145" spans="1:8" ht="15.75">
      <c r="A145" s="26" t="s">
        <v>0</v>
      </c>
      <c r="B145" s="33">
        <v>41315.916666666664</v>
      </c>
      <c r="C145" s="26">
        <v>154</v>
      </c>
      <c r="D145" s="26">
        <v>96</v>
      </c>
      <c r="E145" s="26">
        <v>62</v>
      </c>
      <c r="F145" s="28">
        <v>115.33333333333333</v>
      </c>
      <c r="G145" s="26">
        <v>58</v>
      </c>
      <c r="H145" s="28">
        <v>95.48</v>
      </c>
    </row>
    <row r="146" spans="1:8" ht="15.75">
      <c r="A146" s="26" t="s">
        <v>0</v>
      </c>
      <c r="B146" s="33">
        <v>41315.9375</v>
      </c>
      <c r="C146" s="26">
        <v>128</v>
      </c>
      <c r="D146" s="26">
        <v>82</v>
      </c>
      <c r="E146" s="26">
        <v>58</v>
      </c>
      <c r="F146" s="28">
        <v>97.33333333333333</v>
      </c>
      <c r="G146" s="26">
        <v>46</v>
      </c>
      <c r="H146" s="28">
        <v>74.24</v>
      </c>
    </row>
    <row r="147" spans="1:8" ht="15.75">
      <c r="A147" s="26" t="s">
        <v>0</v>
      </c>
      <c r="B147" s="33">
        <v>41315.958333333336</v>
      </c>
      <c r="C147" s="26">
        <v>123</v>
      </c>
      <c r="D147" s="26">
        <v>88</v>
      </c>
      <c r="E147" s="26">
        <v>60</v>
      </c>
      <c r="F147" s="28">
        <v>99.66666666666667</v>
      </c>
      <c r="G147" s="26">
        <v>35</v>
      </c>
      <c r="H147" s="28">
        <v>73.8</v>
      </c>
    </row>
    <row r="148" spans="1:8" ht="15.75">
      <c r="A148" s="26" t="s">
        <v>0</v>
      </c>
      <c r="B148" s="33">
        <v>41315.979166666664</v>
      </c>
      <c r="C148" s="26">
        <v>129</v>
      </c>
      <c r="D148" s="26">
        <v>77</v>
      </c>
      <c r="E148" s="26">
        <v>61</v>
      </c>
      <c r="F148" s="28">
        <v>94.33333333333333</v>
      </c>
      <c r="G148" s="26">
        <v>52</v>
      </c>
      <c r="H148" s="28">
        <v>78.69</v>
      </c>
    </row>
    <row r="149" spans="1:8" ht="15.75">
      <c r="A149" s="26" t="s">
        <v>0</v>
      </c>
      <c r="B149" s="33">
        <v>41316</v>
      </c>
      <c r="C149" s="26">
        <v>126</v>
      </c>
      <c r="D149" s="26">
        <v>80</v>
      </c>
      <c r="E149" s="26">
        <v>61</v>
      </c>
      <c r="F149" s="28">
        <v>95.33333333333333</v>
      </c>
      <c r="G149" s="26">
        <v>46</v>
      </c>
      <c r="H149" s="28">
        <v>76.86</v>
      </c>
    </row>
    <row r="150" spans="1:8" ht="15.75">
      <c r="A150" s="26" t="s">
        <v>0</v>
      </c>
      <c r="B150" s="33">
        <v>41316.020833333336</v>
      </c>
      <c r="C150" s="26">
        <v>108</v>
      </c>
      <c r="D150" s="26">
        <v>68</v>
      </c>
      <c r="E150" s="26">
        <v>61</v>
      </c>
      <c r="F150" s="28">
        <v>81.33333333333333</v>
      </c>
      <c r="G150" s="26">
        <v>40</v>
      </c>
      <c r="H150" s="28">
        <v>65.88</v>
      </c>
    </row>
    <row r="151" spans="1:8" ht="15.75">
      <c r="A151" s="26" t="s">
        <v>0</v>
      </c>
      <c r="B151" s="33">
        <v>41316.041666666664</v>
      </c>
      <c r="C151" s="26">
        <v>106</v>
      </c>
      <c r="D151" s="26">
        <v>70</v>
      </c>
      <c r="E151" s="26">
        <v>63</v>
      </c>
      <c r="F151" s="28">
        <v>82</v>
      </c>
      <c r="G151" s="26">
        <v>36</v>
      </c>
      <c r="H151" s="28">
        <v>66.78</v>
      </c>
    </row>
    <row r="152" spans="1:8" ht="15.75">
      <c r="A152" s="26" t="s">
        <v>0</v>
      </c>
      <c r="B152" s="33">
        <v>41316.0625</v>
      </c>
      <c r="C152" s="26">
        <v>129</v>
      </c>
      <c r="D152" s="26">
        <v>79</v>
      </c>
      <c r="E152" s="26">
        <v>76</v>
      </c>
      <c r="F152" s="28">
        <v>95.66666666666667</v>
      </c>
      <c r="G152" s="26">
        <v>50</v>
      </c>
      <c r="H152" s="28">
        <v>98.04</v>
      </c>
    </row>
    <row r="153" spans="1:8" ht="15.75">
      <c r="A153" s="26" t="s">
        <v>0</v>
      </c>
      <c r="B153" s="33">
        <v>41316.083333333336</v>
      </c>
      <c r="C153" s="26">
        <v>112</v>
      </c>
      <c r="D153" s="26">
        <v>79</v>
      </c>
      <c r="E153" s="26">
        <v>65</v>
      </c>
      <c r="F153" s="28">
        <v>90</v>
      </c>
      <c r="G153" s="26">
        <v>33</v>
      </c>
      <c r="H153" s="28">
        <v>72.8</v>
      </c>
    </row>
    <row r="154" spans="1:8" ht="15.75">
      <c r="A154" s="26" t="s">
        <v>0</v>
      </c>
      <c r="B154" s="33">
        <v>41316.104166666664</v>
      </c>
      <c r="C154" s="26">
        <v>132</v>
      </c>
      <c r="D154" s="26">
        <v>76</v>
      </c>
      <c r="E154" s="26">
        <v>63</v>
      </c>
      <c r="F154" s="28">
        <v>94.66666666666667</v>
      </c>
      <c r="G154" s="26">
        <v>56</v>
      </c>
      <c r="H154" s="28">
        <v>83.16</v>
      </c>
    </row>
    <row r="155" spans="1:8" ht="15.75">
      <c r="A155" s="26" t="s">
        <v>0</v>
      </c>
      <c r="B155" s="33">
        <v>41316.125</v>
      </c>
      <c r="C155" s="26">
        <v>135</v>
      </c>
      <c r="D155" s="26">
        <v>89</v>
      </c>
      <c r="E155" s="26">
        <v>69</v>
      </c>
      <c r="F155" s="28">
        <v>104.33333333333333</v>
      </c>
      <c r="G155" s="26">
        <v>46</v>
      </c>
      <c r="H155" s="28">
        <v>93.15</v>
      </c>
    </row>
    <row r="156" spans="1:8" ht="15.75">
      <c r="A156" s="26" t="s">
        <v>0</v>
      </c>
      <c r="B156" s="33">
        <v>41316.145833333336</v>
      </c>
      <c r="C156" s="26">
        <v>130</v>
      </c>
      <c r="D156" s="26">
        <v>81</v>
      </c>
      <c r="E156" s="26">
        <v>61</v>
      </c>
      <c r="F156" s="28">
        <v>97.33333333333333</v>
      </c>
      <c r="G156" s="26">
        <v>49</v>
      </c>
      <c r="H156" s="28">
        <v>79.3</v>
      </c>
    </row>
    <row r="157" spans="1:8" ht="15.75">
      <c r="A157" s="26" t="s">
        <v>0</v>
      </c>
      <c r="B157" s="33">
        <v>41316.166666666664</v>
      </c>
      <c r="C157" s="26">
        <v>126</v>
      </c>
      <c r="D157" s="26">
        <v>79</v>
      </c>
      <c r="E157" s="26">
        <v>60</v>
      </c>
      <c r="F157" s="28">
        <v>94.66666666666667</v>
      </c>
      <c r="G157" s="26">
        <v>47</v>
      </c>
      <c r="H157" s="28">
        <v>75.6</v>
      </c>
    </row>
    <row r="158" spans="1:8" ht="15.75">
      <c r="A158" s="26" t="s">
        <v>0</v>
      </c>
      <c r="B158" s="33">
        <v>41316.1875</v>
      </c>
      <c r="C158" s="26">
        <v>108</v>
      </c>
      <c r="D158" s="26">
        <v>69</v>
      </c>
      <c r="E158" s="26">
        <v>58</v>
      </c>
      <c r="F158" s="28">
        <v>82</v>
      </c>
      <c r="G158" s="26">
        <v>39</v>
      </c>
      <c r="H158" s="28">
        <v>62.64</v>
      </c>
    </row>
    <row r="159" spans="1:8" ht="15.75">
      <c r="A159" s="26" t="s">
        <v>0</v>
      </c>
      <c r="B159" s="33">
        <v>41316.208333333336</v>
      </c>
      <c r="C159" s="26">
        <v>131</v>
      </c>
      <c r="D159" s="26">
        <v>77</v>
      </c>
      <c r="E159" s="26">
        <v>60</v>
      </c>
      <c r="F159" s="28">
        <v>95</v>
      </c>
      <c r="G159" s="26">
        <v>54</v>
      </c>
      <c r="H159" s="28">
        <v>78.6</v>
      </c>
    </row>
    <row r="160" spans="1:8" ht="15.75">
      <c r="A160" s="26" t="s">
        <v>0</v>
      </c>
      <c r="B160" s="33">
        <v>41316.229166666664</v>
      </c>
      <c r="C160" s="26">
        <v>138</v>
      </c>
      <c r="D160" s="26">
        <v>86</v>
      </c>
      <c r="E160" s="26">
        <v>60</v>
      </c>
      <c r="F160" s="28">
        <v>103.33333333333333</v>
      </c>
      <c r="G160" s="26">
        <v>52</v>
      </c>
      <c r="H160" s="28">
        <v>82.8</v>
      </c>
    </row>
    <row r="161" spans="1:8" ht="15.75">
      <c r="A161" s="26" t="s">
        <v>0</v>
      </c>
      <c r="B161" s="33">
        <v>41316.25</v>
      </c>
      <c r="C161" s="26">
        <v>122</v>
      </c>
      <c r="D161" s="26">
        <v>76</v>
      </c>
      <c r="E161" s="26">
        <v>57</v>
      </c>
      <c r="F161" s="28">
        <v>91.33333333333333</v>
      </c>
      <c r="G161" s="26">
        <v>46</v>
      </c>
      <c r="H161" s="28">
        <v>69.54</v>
      </c>
    </row>
    <row r="162" spans="1:8" ht="15.75">
      <c r="A162" s="26" t="s">
        <v>0</v>
      </c>
      <c r="B162" s="33">
        <v>41316.270833333336</v>
      </c>
      <c r="C162" s="26">
        <v>117</v>
      </c>
      <c r="D162" s="26">
        <v>78</v>
      </c>
      <c r="E162" s="26">
        <v>60</v>
      </c>
      <c r="F162" s="28">
        <v>91</v>
      </c>
      <c r="G162" s="26">
        <v>39</v>
      </c>
      <c r="H162" s="28">
        <v>70.2</v>
      </c>
    </row>
    <row r="163" spans="1:8" ht="15.75">
      <c r="A163" s="26" t="s">
        <v>0</v>
      </c>
      <c r="B163" s="33">
        <v>41316.291666666664</v>
      </c>
      <c r="C163" s="26">
        <v>112</v>
      </c>
      <c r="D163" s="26">
        <v>76</v>
      </c>
      <c r="E163" s="26">
        <v>60</v>
      </c>
      <c r="F163" s="28">
        <v>88</v>
      </c>
      <c r="G163" s="26">
        <v>36</v>
      </c>
      <c r="H163" s="28">
        <v>67.2</v>
      </c>
    </row>
    <row r="164" spans="1:8" ht="15.75">
      <c r="A164" s="26" t="s">
        <v>0</v>
      </c>
      <c r="B164" s="33">
        <v>41316.3125</v>
      </c>
      <c r="C164" s="26">
        <v>106</v>
      </c>
      <c r="D164" s="26">
        <v>78</v>
      </c>
      <c r="E164" s="26">
        <v>58</v>
      </c>
      <c r="F164" s="28">
        <v>87.33333333333333</v>
      </c>
      <c r="G164" s="26">
        <v>28</v>
      </c>
      <c r="H164" s="28">
        <v>61.48</v>
      </c>
    </row>
    <row r="165" spans="1:8" ht="15.75">
      <c r="A165" s="26" t="s">
        <v>0</v>
      </c>
      <c r="B165" s="33">
        <v>41316.333333333336</v>
      </c>
      <c r="C165" s="26">
        <v>148</v>
      </c>
      <c r="D165" s="26">
        <v>86</v>
      </c>
      <c r="E165" s="26">
        <v>63</v>
      </c>
      <c r="F165" s="28">
        <v>106.66666666666667</v>
      </c>
      <c r="G165" s="26">
        <v>62</v>
      </c>
      <c r="H165" s="28">
        <v>93.24</v>
      </c>
    </row>
    <row r="166" spans="1:8" ht="15.75">
      <c r="A166" s="26" t="s">
        <v>0</v>
      </c>
      <c r="B166" s="33">
        <v>41316.354166666664</v>
      </c>
      <c r="C166" s="26">
        <v>157</v>
      </c>
      <c r="D166" s="26">
        <v>97</v>
      </c>
      <c r="E166" s="26">
        <v>62</v>
      </c>
      <c r="F166" s="28">
        <v>117</v>
      </c>
      <c r="G166" s="26">
        <v>60</v>
      </c>
      <c r="H166" s="28">
        <v>97.34</v>
      </c>
    </row>
    <row r="167" spans="1:8" ht="15.75">
      <c r="A167" s="26" t="s">
        <v>0</v>
      </c>
      <c r="B167" s="33">
        <v>41316.395833333336</v>
      </c>
      <c r="C167" s="26">
        <v>138</v>
      </c>
      <c r="D167" s="26">
        <v>104</v>
      </c>
      <c r="E167" s="26">
        <v>85</v>
      </c>
      <c r="F167" s="28">
        <v>115.33333333333333</v>
      </c>
      <c r="G167" s="26">
        <v>34</v>
      </c>
      <c r="H167" s="28">
        <v>117.3</v>
      </c>
    </row>
    <row r="168" spans="1:8" ht="15.75">
      <c r="A168" s="26" t="s">
        <v>0</v>
      </c>
      <c r="B168" s="33">
        <v>41316.416666666664</v>
      </c>
      <c r="C168" s="26">
        <v>149</v>
      </c>
      <c r="D168" s="26">
        <v>95</v>
      </c>
      <c r="E168" s="26">
        <v>78</v>
      </c>
      <c r="F168" s="28">
        <v>113</v>
      </c>
      <c r="G168" s="26">
        <v>54</v>
      </c>
      <c r="H168" s="28">
        <v>116.22</v>
      </c>
    </row>
    <row r="169" spans="1:8" ht="15.75">
      <c r="A169" s="26" t="s">
        <v>0</v>
      </c>
      <c r="B169" s="33">
        <v>41316.4375</v>
      </c>
      <c r="C169" s="26">
        <v>215</v>
      </c>
      <c r="D169" s="26">
        <v>101</v>
      </c>
      <c r="E169" s="26">
        <v>85</v>
      </c>
      <c r="F169" s="28">
        <v>139</v>
      </c>
      <c r="G169" s="26">
        <v>114</v>
      </c>
      <c r="H169" s="28">
        <v>182.75</v>
      </c>
    </row>
    <row r="170" spans="1:8" ht="15.75">
      <c r="A170" s="26" t="s">
        <v>0</v>
      </c>
      <c r="B170" s="33">
        <v>41316.604166666664</v>
      </c>
      <c r="C170" s="26">
        <v>164</v>
      </c>
      <c r="D170" s="26">
        <v>103</v>
      </c>
      <c r="E170" s="26">
        <v>66</v>
      </c>
      <c r="F170" s="28">
        <v>123.33333333333333</v>
      </c>
      <c r="G170" s="26">
        <v>61</v>
      </c>
      <c r="H170" s="28">
        <v>108.24</v>
      </c>
    </row>
    <row r="171" spans="1:8" ht="15.75">
      <c r="A171" s="26" t="s">
        <v>0</v>
      </c>
      <c r="B171" s="33">
        <v>41316.625</v>
      </c>
      <c r="C171" s="26">
        <v>151</v>
      </c>
      <c r="D171" s="26">
        <v>100</v>
      </c>
      <c r="E171" s="26">
        <v>65</v>
      </c>
      <c r="F171" s="28">
        <v>117</v>
      </c>
      <c r="G171" s="26">
        <v>51</v>
      </c>
      <c r="H171" s="28">
        <v>98.15</v>
      </c>
    </row>
    <row r="172" spans="1:8" ht="15.75">
      <c r="A172" s="26" t="s">
        <v>0</v>
      </c>
      <c r="B172" s="33">
        <v>41316.645833333336</v>
      </c>
      <c r="C172" s="26">
        <v>173</v>
      </c>
      <c r="D172" s="26">
        <v>111</v>
      </c>
      <c r="E172" s="26">
        <v>61</v>
      </c>
      <c r="F172" s="28">
        <v>131.66666666666666</v>
      </c>
      <c r="G172" s="26">
        <v>62</v>
      </c>
      <c r="H172" s="28">
        <v>105.53</v>
      </c>
    </row>
    <row r="173" spans="1:8" ht="15.75">
      <c r="A173" s="26" t="s">
        <v>0</v>
      </c>
      <c r="B173" s="33">
        <v>41316.666666666664</v>
      </c>
      <c r="C173" s="26">
        <v>167</v>
      </c>
      <c r="D173" s="26">
        <v>111</v>
      </c>
      <c r="E173" s="26">
        <v>71</v>
      </c>
      <c r="F173" s="28">
        <v>129.66666666666666</v>
      </c>
      <c r="G173" s="26">
        <v>56</v>
      </c>
      <c r="H173" s="28">
        <v>118.57</v>
      </c>
    </row>
    <row r="174" spans="1:8" ht="15.75">
      <c r="A174" s="26" t="s">
        <v>0</v>
      </c>
      <c r="B174" s="33">
        <v>41316.6875</v>
      </c>
      <c r="C174" s="26">
        <v>174</v>
      </c>
      <c r="D174" s="26">
        <v>109</v>
      </c>
      <c r="E174" s="26">
        <v>68</v>
      </c>
      <c r="F174" s="28">
        <v>130.66666666666666</v>
      </c>
      <c r="G174" s="26">
        <v>65</v>
      </c>
      <c r="H174" s="28">
        <v>118.32</v>
      </c>
    </row>
    <row r="175" spans="1:8" ht="15.75">
      <c r="A175" s="26" t="s">
        <v>0</v>
      </c>
      <c r="B175" s="33">
        <v>41316.708333333336</v>
      </c>
      <c r="C175" s="26">
        <v>177</v>
      </c>
      <c r="D175" s="26">
        <v>113</v>
      </c>
      <c r="E175" s="26">
        <v>73</v>
      </c>
      <c r="F175" s="28">
        <v>134.33333333333334</v>
      </c>
      <c r="G175" s="26">
        <v>64</v>
      </c>
      <c r="H175" s="28">
        <v>129.21</v>
      </c>
    </row>
    <row r="176" spans="1:8" ht="15.75">
      <c r="A176" s="26" t="s">
        <v>0</v>
      </c>
      <c r="B176" s="33">
        <v>41316.729166666664</v>
      </c>
      <c r="C176" s="26">
        <v>151</v>
      </c>
      <c r="D176" s="26">
        <v>87</v>
      </c>
      <c r="E176" s="26">
        <v>76</v>
      </c>
      <c r="F176" s="28">
        <v>108.33333333333333</v>
      </c>
      <c r="G176" s="26">
        <v>64</v>
      </c>
      <c r="H176" s="28">
        <v>114.76</v>
      </c>
    </row>
    <row r="177" spans="1:8" ht="15.75">
      <c r="A177" s="26" t="s">
        <v>0</v>
      </c>
      <c r="B177" s="33">
        <v>41316.75</v>
      </c>
      <c r="C177" s="26">
        <v>152</v>
      </c>
      <c r="D177" s="26">
        <v>107</v>
      </c>
      <c r="E177" s="26">
        <v>75</v>
      </c>
      <c r="F177" s="28">
        <v>122</v>
      </c>
      <c r="G177" s="26">
        <v>45</v>
      </c>
      <c r="H177" s="28">
        <v>114</v>
      </c>
    </row>
    <row r="178" spans="1:8" ht="15.75">
      <c r="A178" s="26" t="s">
        <v>0</v>
      </c>
      <c r="B178" s="33">
        <v>41316.770833333336</v>
      </c>
      <c r="C178" s="26">
        <v>155</v>
      </c>
      <c r="D178" s="26">
        <v>110</v>
      </c>
      <c r="E178" s="26">
        <v>81</v>
      </c>
      <c r="F178" s="28">
        <v>125</v>
      </c>
      <c r="G178" s="26">
        <v>45</v>
      </c>
      <c r="H178" s="28">
        <v>125.55</v>
      </c>
    </row>
    <row r="179" spans="1:8" ht="15.75">
      <c r="A179" s="26" t="s">
        <v>0</v>
      </c>
      <c r="B179" s="33">
        <v>41316.791666666664</v>
      </c>
      <c r="C179" s="26">
        <v>182</v>
      </c>
      <c r="D179" s="26">
        <v>113</v>
      </c>
      <c r="E179" s="26">
        <v>73</v>
      </c>
      <c r="F179" s="28">
        <v>136</v>
      </c>
      <c r="G179" s="26">
        <v>69</v>
      </c>
      <c r="H179" s="28">
        <v>132.86</v>
      </c>
    </row>
    <row r="180" spans="1:8" ht="15.75">
      <c r="A180" s="26" t="s">
        <v>0</v>
      </c>
      <c r="B180" s="33">
        <v>41316.895833333336</v>
      </c>
      <c r="C180" s="26">
        <v>143</v>
      </c>
      <c r="D180" s="26">
        <v>100</v>
      </c>
      <c r="E180" s="26">
        <v>83</v>
      </c>
      <c r="F180" s="28">
        <v>114.33333333333333</v>
      </c>
      <c r="G180" s="26">
        <v>43</v>
      </c>
      <c r="H180" s="28">
        <v>118.69</v>
      </c>
    </row>
    <row r="181" spans="1:8" ht="15.75">
      <c r="A181" s="26" t="s">
        <v>0</v>
      </c>
      <c r="B181" s="33">
        <v>41316.916666666664</v>
      </c>
      <c r="C181" s="26">
        <v>117</v>
      </c>
      <c r="D181" s="26">
        <v>73</v>
      </c>
      <c r="E181" s="26">
        <v>63</v>
      </c>
      <c r="F181" s="28">
        <v>87.66666666666667</v>
      </c>
      <c r="G181" s="26">
        <v>44</v>
      </c>
      <c r="H181" s="28">
        <v>73.71</v>
      </c>
    </row>
    <row r="182" spans="1:8" ht="15.75">
      <c r="A182" s="26" t="s">
        <v>0</v>
      </c>
      <c r="B182" s="33">
        <v>41316.9375</v>
      </c>
      <c r="C182" s="26">
        <v>106</v>
      </c>
      <c r="D182" s="26">
        <v>71</v>
      </c>
      <c r="E182" s="26">
        <v>61</v>
      </c>
      <c r="F182" s="28">
        <v>82.66666666666667</v>
      </c>
      <c r="G182" s="26">
        <v>35</v>
      </c>
      <c r="H182" s="28">
        <v>64.66</v>
      </c>
    </row>
    <row r="183" spans="1:8" ht="15.75">
      <c r="A183" s="26" t="s">
        <v>0</v>
      </c>
      <c r="B183" s="33">
        <v>41316.958333333336</v>
      </c>
      <c r="C183" s="26">
        <v>118</v>
      </c>
      <c r="D183" s="26">
        <v>65</v>
      </c>
      <c r="E183" s="26">
        <v>60</v>
      </c>
      <c r="F183" s="28">
        <v>82.66666666666667</v>
      </c>
      <c r="G183" s="26">
        <v>53</v>
      </c>
      <c r="H183" s="28">
        <v>70.8</v>
      </c>
    </row>
    <row r="184" spans="1:8" ht="15.75">
      <c r="A184" s="26" t="s">
        <v>0</v>
      </c>
      <c r="B184" s="33">
        <v>41316.979166666664</v>
      </c>
      <c r="C184" s="26">
        <v>99</v>
      </c>
      <c r="D184" s="26">
        <v>74</v>
      </c>
      <c r="E184" s="26">
        <v>57</v>
      </c>
      <c r="F184" s="28">
        <v>82.33333333333333</v>
      </c>
      <c r="G184" s="26">
        <v>25</v>
      </c>
      <c r="H184" s="28">
        <v>56.43</v>
      </c>
    </row>
    <row r="185" spans="1:8" ht="15.75">
      <c r="A185" s="26" t="s">
        <v>0</v>
      </c>
      <c r="B185" s="33">
        <v>41317</v>
      </c>
      <c r="C185" s="26">
        <v>109</v>
      </c>
      <c r="D185" s="26">
        <v>64</v>
      </c>
      <c r="E185" s="26">
        <v>61</v>
      </c>
      <c r="F185" s="28">
        <v>79</v>
      </c>
      <c r="G185" s="26">
        <v>45</v>
      </c>
      <c r="H185" s="28">
        <v>66.49</v>
      </c>
    </row>
    <row r="186" spans="1:8" ht="15.75">
      <c r="A186" s="26" t="s">
        <v>0</v>
      </c>
      <c r="B186" s="33">
        <v>41317.020833333336</v>
      </c>
      <c r="C186" s="26">
        <v>125</v>
      </c>
      <c r="D186" s="26">
        <v>73</v>
      </c>
      <c r="E186" s="26">
        <v>57</v>
      </c>
      <c r="F186" s="28">
        <v>90.33333333333333</v>
      </c>
      <c r="G186" s="26">
        <v>52</v>
      </c>
      <c r="H186" s="28">
        <v>71.25</v>
      </c>
    </row>
    <row r="187" spans="1:8" ht="15.75">
      <c r="A187" s="26" t="s">
        <v>0</v>
      </c>
      <c r="B187" s="33">
        <v>41317.041666666664</v>
      </c>
      <c r="C187" s="26">
        <v>115</v>
      </c>
      <c r="D187" s="26">
        <v>72</v>
      </c>
      <c r="E187" s="26">
        <v>56</v>
      </c>
      <c r="F187" s="28">
        <v>86.33333333333333</v>
      </c>
      <c r="G187" s="26">
        <v>43</v>
      </c>
      <c r="H187" s="28">
        <v>64.4</v>
      </c>
    </row>
    <row r="188" spans="1:8" ht="15.75">
      <c r="A188" s="26" t="s">
        <v>0</v>
      </c>
      <c r="B188" s="33">
        <v>41317.0625</v>
      </c>
      <c r="C188" s="26">
        <v>119</v>
      </c>
      <c r="D188" s="26">
        <v>73</v>
      </c>
      <c r="E188" s="26">
        <v>56</v>
      </c>
      <c r="F188" s="28">
        <v>88.33333333333333</v>
      </c>
      <c r="G188" s="26">
        <v>46</v>
      </c>
      <c r="H188" s="28">
        <v>66.64</v>
      </c>
    </row>
    <row r="189" spans="1:8" ht="15.75">
      <c r="A189" s="26" t="s">
        <v>0</v>
      </c>
      <c r="B189" s="33">
        <v>41317.083333333336</v>
      </c>
      <c r="C189" s="26">
        <v>119</v>
      </c>
      <c r="D189" s="26">
        <v>80</v>
      </c>
      <c r="E189" s="26">
        <v>69</v>
      </c>
      <c r="F189" s="28">
        <v>93</v>
      </c>
      <c r="G189" s="26">
        <v>39</v>
      </c>
      <c r="H189" s="28">
        <v>82.11</v>
      </c>
    </row>
    <row r="190" spans="1:8" ht="15.75">
      <c r="A190" s="26" t="s">
        <v>0</v>
      </c>
      <c r="B190" s="33">
        <v>41317.104166666664</v>
      </c>
      <c r="C190" s="26">
        <v>109</v>
      </c>
      <c r="D190" s="26">
        <v>68</v>
      </c>
      <c r="E190" s="26">
        <v>60</v>
      </c>
      <c r="F190" s="28">
        <v>81.66666666666667</v>
      </c>
      <c r="G190" s="26">
        <v>41</v>
      </c>
      <c r="H190" s="28">
        <v>65.4</v>
      </c>
    </row>
    <row r="191" spans="1:8" ht="15.75">
      <c r="A191" s="26" t="s">
        <v>0</v>
      </c>
      <c r="B191" s="33">
        <v>41317.125</v>
      </c>
      <c r="C191" s="26">
        <v>99</v>
      </c>
      <c r="D191" s="26">
        <v>63</v>
      </c>
      <c r="E191" s="26">
        <v>57</v>
      </c>
      <c r="F191" s="28">
        <v>75</v>
      </c>
      <c r="G191" s="26">
        <v>36</v>
      </c>
      <c r="H191" s="28">
        <v>56.43</v>
      </c>
    </row>
    <row r="192" spans="1:8" ht="15.75">
      <c r="A192" s="26" t="s">
        <v>0</v>
      </c>
      <c r="B192" s="33">
        <v>41317.145833333336</v>
      </c>
      <c r="C192" s="26">
        <v>94</v>
      </c>
      <c r="D192" s="26">
        <v>56</v>
      </c>
      <c r="E192" s="26">
        <v>56</v>
      </c>
      <c r="F192" s="28">
        <v>68.66666666666667</v>
      </c>
      <c r="G192" s="26">
        <v>38</v>
      </c>
      <c r="H192" s="28">
        <v>52.64</v>
      </c>
    </row>
    <row r="193" spans="1:8" ht="15.75">
      <c r="A193" s="26" t="s">
        <v>0</v>
      </c>
      <c r="B193" s="33">
        <v>41317.166666666664</v>
      </c>
      <c r="C193" s="26">
        <v>126</v>
      </c>
      <c r="D193" s="26">
        <v>76</v>
      </c>
      <c r="E193" s="26">
        <v>60</v>
      </c>
      <c r="F193" s="28">
        <v>92.66666666666667</v>
      </c>
      <c r="G193" s="26">
        <v>50</v>
      </c>
      <c r="H193" s="28">
        <v>75.6</v>
      </c>
    </row>
    <row r="194" spans="1:8" ht="15.75">
      <c r="A194" s="26" t="s">
        <v>0</v>
      </c>
      <c r="B194" s="33">
        <v>41317.1875</v>
      </c>
      <c r="C194" s="26">
        <v>127</v>
      </c>
      <c r="D194" s="26">
        <v>83</v>
      </c>
      <c r="E194" s="26">
        <v>57</v>
      </c>
      <c r="F194" s="28">
        <v>97.66666666666667</v>
      </c>
      <c r="G194" s="26">
        <v>44</v>
      </c>
      <c r="H194" s="28">
        <v>72.39</v>
      </c>
    </row>
    <row r="195" spans="1:8" ht="15.75">
      <c r="A195" s="26" t="s">
        <v>0</v>
      </c>
      <c r="B195" s="33">
        <v>41317.208333333336</v>
      </c>
      <c r="C195" s="26">
        <v>118</v>
      </c>
      <c r="D195" s="26">
        <v>75</v>
      </c>
      <c r="E195" s="26">
        <v>57</v>
      </c>
      <c r="F195" s="28">
        <v>89.33333333333333</v>
      </c>
      <c r="G195" s="26">
        <v>43</v>
      </c>
      <c r="H195" s="28">
        <v>67.26</v>
      </c>
    </row>
    <row r="196" spans="1:8" ht="15.75">
      <c r="A196" s="26" t="s">
        <v>0</v>
      </c>
      <c r="B196" s="33">
        <v>41317.23055555556</v>
      </c>
      <c r="C196" s="26">
        <v>123</v>
      </c>
      <c r="D196" s="26">
        <v>79</v>
      </c>
      <c r="E196" s="26">
        <v>53</v>
      </c>
      <c r="F196" s="28">
        <v>93.66666666666667</v>
      </c>
      <c r="G196" s="26">
        <v>44</v>
      </c>
      <c r="H196" s="28">
        <v>65.19</v>
      </c>
    </row>
    <row r="197" spans="1:8" ht="15.75">
      <c r="A197" s="26" t="s">
        <v>0</v>
      </c>
      <c r="B197" s="33">
        <v>41317.25</v>
      </c>
      <c r="C197" s="26">
        <v>147</v>
      </c>
      <c r="D197" s="26">
        <v>81</v>
      </c>
      <c r="E197" s="26">
        <v>53</v>
      </c>
      <c r="F197" s="28">
        <v>103</v>
      </c>
      <c r="G197" s="26">
        <v>66</v>
      </c>
      <c r="H197" s="28">
        <v>77.91</v>
      </c>
    </row>
    <row r="198" spans="1:8" ht="15.75">
      <c r="A198" s="26" t="s">
        <v>0</v>
      </c>
      <c r="B198" s="33">
        <v>41317.270833333336</v>
      </c>
      <c r="C198" s="26">
        <v>111</v>
      </c>
      <c r="D198" s="26">
        <v>70</v>
      </c>
      <c r="E198" s="26">
        <v>56</v>
      </c>
      <c r="F198" s="28">
        <v>83.66666666666667</v>
      </c>
      <c r="G198" s="26">
        <v>41</v>
      </c>
      <c r="H198" s="28">
        <v>62.16</v>
      </c>
    </row>
    <row r="199" spans="1:8" ht="15.75">
      <c r="A199" s="26" t="s">
        <v>0</v>
      </c>
      <c r="B199" s="33">
        <v>41317.291666666664</v>
      </c>
      <c r="C199" s="26">
        <v>124</v>
      </c>
      <c r="D199" s="26">
        <v>85</v>
      </c>
      <c r="E199" s="26">
        <v>55</v>
      </c>
      <c r="F199" s="28">
        <v>98</v>
      </c>
      <c r="G199" s="26">
        <v>39</v>
      </c>
      <c r="H199" s="28">
        <v>68.2</v>
      </c>
    </row>
    <row r="200" spans="1:8" ht="15.75">
      <c r="A200" s="26" t="s">
        <v>0</v>
      </c>
      <c r="B200" s="33">
        <v>41317.3125</v>
      </c>
      <c r="C200" s="26">
        <v>128</v>
      </c>
      <c r="D200" s="26">
        <v>88</v>
      </c>
      <c r="E200" s="26">
        <v>60</v>
      </c>
      <c r="F200" s="28">
        <v>101.33333333333333</v>
      </c>
      <c r="G200" s="26">
        <v>40</v>
      </c>
      <c r="H200" s="28">
        <v>76.8</v>
      </c>
    </row>
    <row r="201" spans="1:8" ht="15.75">
      <c r="A201" s="26" t="s">
        <v>0</v>
      </c>
      <c r="B201" s="33">
        <v>41317.333333333336</v>
      </c>
      <c r="C201" s="26">
        <v>116</v>
      </c>
      <c r="D201" s="26">
        <v>78</v>
      </c>
      <c r="E201" s="26">
        <v>57</v>
      </c>
      <c r="F201" s="28">
        <v>90.66666666666667</v>
      </c>
      <c r="G201" s="26">
        <v>38</v>
      </c>
      <c r="H201" s="28">
        <v>66.12</v>
      </c>
    </row>
    <row r="202" spans="1:8" ht="15.75">
      <c r="A202" s="26" t="s">
        <v>0</v>
      </c>
      <c r="B202" s="33">
        <v>41317.354166666664</v>
      </c>
      <c r="C202" s="26">
        <v>139</v>
      </c>
      <c r="D202" s="26">
        <v>85</v>
      </c>
      <c r="E202" s="26">
        <v>62</v>
      </c>
      <c r="F202" s="28">
        <v>103</v>
      </c>
      <c r="G202" s="26">
        <v>54</v>
      </c>
      <c r="H202" s="28">
        <v>86.18</v>
      </c>
    </row>
    <row r="203" spans="1:8" ht="15.75">
      <c r="A203" s="26" t="s">
        <v>0</v>
      </c>
      <c r="B203" s="33">
        <v>41317.5</v>
      </c>
      <c r="C203" s="26">
        <v>119</v>
      </c>
      <c r="D203" s="26">
        <v>84</v>
      </c>
      <c r="E203" s="26">
        <v>65</v>
      </c>
      <c r="F203" s="28">
        <v>95.66666666666667</v>
      </c>
      <c r="G203" s="26">
        <v>35</v>
      </c>
      <c r="H203" s="28">
        <v>77.35</v>
      </c>
    </row>
    <row r="204" spans="1:8" ht="15.75">
      <c r="A204" s="26" t="s">
        <v>0</v>
      </c>
      <c r="B204" s="33">
        <v>41317.520833333336</v>
      </c>
      <c r="C204" s="26">
        <v>136</v>
      </c>
      <c r="D204" s="26">
        <v>94</v>
      </c>
      <c r="E204" s="26">
        <v>65</v>
      </c>
      <c r="F204" s="28">
        <v>108</v>
      </c>
      <c r="G204" s="26">
        <v>42</v>
      </c>
      <c r="H204" s="28">
        <v>88.4</v>
      </c>
    </row>
    <row r="205" spans="1:8" ht="15.75">
      <c r="A205" s="26" t="s">
        <v>0</v>
      </c>
      <c r="B205" s="33">
        <v>41317.541666666664</v>
      </c>
      <c r="C205" s="26">
        <v>136</v>
      </c>
      <c r="D205" s="26">
        <v>89</v>
      </c>
      <c r="E205" s="26">
        <v>69</v>
      </c>
      <c r="F205" s="28">
        <v>104.66666666666667</v>
      </c>
      <c r="G205" s="26">
        <v>47</v>
      </c>
      <c r="H205" s="28">
        <v>93.84</v>
      </c>
    </row>
    <row r="206" spans="1:8" ht="15.75">
      <c r="A206" s="26" t="s">
        <v>0</v>
      </c>
      <c r="B206" s="33">
        <v>41317.5625</v>
      </c>
      <c r="C206" s="26">
        <v>135</v>
      </c>
      <c r="D206" s="26">
        <v>81</v>
      </c>
      <c r="E206" s="26">
        <v>69</v>
      </c>
      <c r="F206" s="28">
        <v>99</v>
      </c>
      <c r="G206" s="26">
        <v>54</v>
      </c>
      <c r="H206" s="28">
        <v>93.15</v>
      </c>
    </row>
    <row r="207" spans="1:8" ht="15.75">
      <c r="A207" s="26" t="s">
        <v>0</v>
      </c>
      <c r="B207" s="33">
        <v>41317.583333333336</v>
      </c>
      <c r="C207" s="26">
        <v>149</v>
      </c>
      <c r="D207" s="26">
        <v>104</v>
      </c>
      <c r="E207" s="26">
        <v>69</v>
      </c>
      <c r="F207" s="28">
        <v>119</v>
      </c>
      <c r="G207" s="26">
        <v>45</v>
      </c>
      <c r="H207" s="28">
        <v>102.81</v>
      </c>
    </row>
    <row r="208" spans="1:8" ht="15.75">
      <c r="A208" s="26" t="s">
        <v>0</v>
      </c>
      <c r="B208" s="33">
        <v>41317.604166666664</v>
      </c>
      <c r="C208" s="26">
        <v>161</v>
      </c>
      <c r="D208" s="26">
        <v>114</v>
      </c>
      <c r="E208" s="26">
        <v>73</v>
      </c>
      <c r="F208" s="28">
        <v>129.66666666666666</v>
      </c>
      <c r="G208" s="26">
        <v>47</v>
      </c>
      <c r="H208" s="28">
        <v>117.53</v>
      </c>
    </row>
    <row r="209" spans="1:8" ht="15.75">
      <c r="A209" s="26" t="s">
        <v>0</v>
      </c>
      <c r="B209" s="33">
        <v>41317.625</v>
      </c>
      <c r="C209" s="26">
        <v>146</v>
      </c>
      <c r="D209" s="26">
        <v>100</v>
      </c>
      <c r="E209" s="26">
        <v>78</v>
      </c>
      <c r="F209" s="28">
        <v>115.33333333333333</v>
      </c>
      <c r="G209" s="26">
        <v>46</v>
      </c>
      <c r="H209" s="28">
        <v>113.88</v>
      </c>
    </row>
    <row r="210" spans="1:8" ht="15.75">
      <c r="A210" s="26" t="s">
        <v>0</v>
      </c>
      <c r="B210" s="33">
        <v>41317.645833333336</v>
      </c>
      <c r="C210" s="26">
        <v>156</v>
      </c>
      <c r="D210" s="26">
        <v>108</v>
      </c>
      <c r="E210" s="26">
        <v>73</v>
      </c>
      <c r="F210" s="28">
        <v>124</v>
      </c>
      <c r="G210" s="26">
        <v>48</v>
      </c>
      <c r="H210" s="28">
        <v>113.88</v>
      </c>
    </row>
    <row r="211" spans="1:8" ht="15.75">
      <c r="A211" s="26" t="s">
        <v>0</v>
      </c>
      <c r="B211" s="33">
        <v>41317.666666666664</v>
      </c>
      <c r="C211" s="26">
        <v>177</v>
      </c>
      <c r="D211" s="26">
        <v>112</v>
      </c>
      <c r="E211" s="26">
        <v>78</v>
      </c>
      <c r="F211" s="28">
        <v>133.66666666666666</v>
      </c>
      <c r="G211" s="26">
        <v>65</v>
      </c>
      <c r="H211" s="28">
        <v>138.06</v>
      </c>
    </row>
    <row r="212" spans="1:8" ht="15.75">
      <c r="A212" s="26" t="s">
        <v>0</v>
      </c>
      <c r="B212" s="33">
        <v>41317.6875</v>
      </c>
      <c r="C212" s="26">
        <v>170</v>
      </c>
      <c r="D212" s="26">
        <v>105</v>
      </c>
      <c r="E212" s="26">
        <v>71</v>
      </c>
      <c r="F212" s="28">
        <v>126.66666666666667</v>
      </c>
      <c r="G212" s="26">
        <v>65</v>
      </c>
      <c r="H212" s="28">
        <v>120.7</v>
      </c>
    </row>
    <row r="213" spans="1:8" ht="15.75">
      <c r="A213" s="26" t="s">
        <v>0</v>
      </c>
      <c r="B213" s="33">
        <v>41317.708333333336</v>
      </c>
      <c r="C213" s="26">
        <v>157</v>
      </c>
      <c r="D213" s="26">
        <v>105</v>
      </c>
      <c r="E213" s="26">
        <v>73</v>
      </c>
      <c r="F213" s="28">
        <v>122.33333333333333</v>
      </c>
      <c r="G213" s="26">
        <v>52</v>
      </c>
      <c r="H213" s="28">
        <v>114.61</v>
      </c>
    </row>
    <row r="214" spans="1:8" ht="15.75">
      <c r="A214" s="26" t="s">
        <v>0</v>
      </c>
      <c r="B214" s="33">
        <v>41317.729166666664</v>
      </c>
      <c r="C214" s="26">
        <v>159</v>
      </c>
      <c r="D214" s="26">
        <v>106</v>
      </c>
      <c r="E214" s="26">
        <v>62</v>
      </c>
      <c r="F214" s="28">
        <v>123.66666666666667</v>
      </c>
      <c r="G214" s="26">
        <v>53</v>
      </c>
      <c r="H214" s="28">
        <v>98.58</v>
      </c>
    </row>
    <row r="215" spans="1:8" ht="15.75">
      <c r="A215" s="26" t="s">
        <v>0</v>
      </c>
      <c r="B215" s="33">
        <v>41317.75</v>
      </c>
      <c r="C215" s="26">
        <v>162</v>
      </c>
      <c r="D215" s="26">
        <v>115</v>
      </c>
      <c r="E215" s="26">
        <v>63</v>
      </c>
      <c r="F215" s="28">
        <v>130.66666666666666</v>
      </c>
      <c r="G215" s="26">
        <v>47</v>
      </c>
      <c r="H215" s="28">
        <v>102.06</v>
      </c>
    </row>
    <row r="216" spans="1:8" ht="15.75">
      <c r="A216" s="26" t="s">
        <v>0</v>
      </c>
      <c r="B216" s="33">
        <v>41317.770833333336</v>
      </c>
      <c r="C216" s="26">
        <v>169</v>
      </c>
      <c r="D216" s="26">
        <v>110</v>
      </c>
      <c r="E216" s="26">
        <v>69</v>
      </c>
      <c r="F216" s="28">
        <v>129.66666666666666</v>
      </c>
      <c r="G216" s="26">
        <v>59</v>
      </c>
      <c r="H216" s="28">
        <v>116.61</v>
      </c>
    </row>
    <row r="217" spans="1:8" ht="15.75">
      <c r="A217" s="26" t="s">
        <v>0</v>
      </c>
      <c r="B217" s="33">
        <v>41317.791666666664</v>
      </c>
      <c r="C217" s="26">
        <v>178</v>
      </c>
      <c r="D217" s="26">
        <v>106</v>
      </c>
      <c r="E217" s="26">
        <v>69</v>
      </c>
      <c r="F217" s="28">
        <v>130</v>
      </c>
      <c r="G217" s="26">
        <v>72</v>
      </c>
      <c r="H217" s="28">
        <v>122.82</v>
      </c>
    </row>
    <row r="218" spans="1:8" ht="15.75">
      <c r="A218" s="26" t="s">
        <v>0</v>
      </c>
      <c r="B218" s="33">
        <v>41317.8125</v>
      </c>
      <c r="C218" s="26">
        <v>157</v>
      </c>
      <c r="D218" s="26">
        <v>102</v>
      </c>
      <c r="E218" s="26">
        <v>71</v>
      </c>
      <c r="F218" s="28">
        <v>120.33333333333333</v>
      </c>
      <c r="G218" s="26">
        <v>55</v>
      </c>
      <c r="H218" s="28">
        <v>111.47</v>
      </c>
    </row>
    <row r="219" spans="1:8" ht="15.75">
      <c r="A219" s="26" t="s">
        <v>0</v>
      </c>
      <c r="B219" s="33">
        <v>41317.833333333336</v>
      </c>
      <c r="C219" s="26">
        <v>153</v>
      </c>
      <c r="D219" s="26">
        <v>97</v>
      </c>
      <c r="E219" s="26">
        <v>66</v>
      </c>
      <c r="F219" s="28">
        <v>115.66666666666667</v>
      </c>
      <c r="G219" s="26">
        <v>56</v>
      </c>
      <c r="H219" s="28">
        <v>100.98</v>
      </c>
    </row>
    <row r="220" spans="1:8" ht="15.75">
      <c r="A220" s="26" t="s">
        <v>0</v>
      </c>
      <c r="B220" s="33">
        <v>41317.854166666664</v>
      </c>
      <c r="C220" s="26">
        <v>152</v>
      </c>
      <c r="D220" s="26">
        <v>92</v>
      </c>
      <c r="E220" s="26">
        <v>62</v>
      </c>
      <c r="F220" s="28">
        <v>112</v>
      </c>
      <c r="G220" s="26">
        <v>60</v>
      </c>
      <c r="H220" s="28">
        <v>94.24</v>
      </c>
    </row>
    <row r="221" spans="1:8" ht="15.75">
      <c r="A221" s="26" t="s">
        <v>0</v>
      </c>
      <c r="B221" s="33">
        <v>41317.875</v>
      </c>
      <c r="C221" s="26">
        <v>145</v>
      </c>
      <c r="D221" s="26">
        <v>97</v>
      </c>
      <c r="E221" s="26">
        <v>75</v>
      </c>
      <c r="F221" s="28">
        <v>113</v>
      </c>
      <c r="G221" s="26">
        <v>48</v>
      </c>
      <c r="H221" s="28">
        <v>108.75</v>
      </c>
    </row>
    <row r="222" spans="1:8" ht="15.75">
      <c r="A222" s="26" t="s">
        <v>0</v>
      </c>
      <c r="B222" s="33">
        <v>41317.895833333336</v>
      </c>
      <c r="C222" s="26">
        <v>136</v>
      </c>
      <c r="D222" s="26">
        <v>88</v>
      </c>
      <c r="E222" s="26">
        <v>88</v>
      </c>
      <c r="F222" s="28">
        <v>104</v>
      </c>
      <c r="G222" s="26">
        <v>48</v>
      </c>
      <c r="H222" s="28">
        <v>119.68</v>
      </c>
    </row>
    <row r="223" spans="1:8" ht="15.75">
      <c r="A223" s="26" t="s">
        <v>0</v>
      </c>
      <c r="B223" s="33">
        <v>41317.916666666664</v>
      </c>
      <c r="C223" s="26">
        <v>123</v>
      </c>
      <c r="D223" s="26">
        <v>78</v>
      </c>
      <c r="E223" s="26">
        <v>73</v>
      </c>
      <c r="F223" s="28">
        <v>93</v>
      </c>
      <c r="G223" s="26">
        <v>45</v>
      </c>
      <c r="H223" s="28">
        <v>89.79</v>
      </c>
    </row>
    <row r="224" spans="1:8" ht="15.75">
      <c r="A224" s="26" t="s">
        <v>0</v>
      </c>
      <c r="B224" s="33">
        <v>41317.9375</v>
      </c>
      <c r="C224" s="26">
        <v>136</v>
      </c>
      <c r="D224" s="26">
        <v>83</v>
      </c>
      <c r="E224" s="26">
        <v>66</v>
      </c>
      <c r="F224" s="28">
        <v>100.66666666666667</v>
      </c>
      <c r="G224" s="26">
        <v>53</v>
      </c>
      <c r="H224" s="28">
        <v>89.76</v>
      </c>
    </row>
    <row r="225" spans="1:8" ht="15.75">
      <c r="A225" s="26" t="s">
        <v>0</v>
      </c>
      <c r="B225" s="33">
        <v>41317.958333333336</v>
      </c>
      <c r="C225" s="26">
        <v>122</v>
      </c>
      <c r="D225" s="26">
        <v>83</v>
      </c>
      <c r="E225" s="26">
        <v>63</v>
      </c>
      <c r="F225" s="28">
        <v>96</v>
      </c>
      <c r="G225" s="26">
        <v>39</v>
      </c>
      <c r="H225" s="28">
        <v>76.86</v>
      </c>
    </row>
    <row r="226" spans="1:8" ht="15.75">
      <c r="A226" s="26" t="s">
        <v>0</v>
      </c>
      <c r="B226" s="33">
        <v>41317.979166666664</v>
      </c>
      <c r="C226" s="26">
        <v>106</v>
      </c>
      <c r="D226" s="26">
        <v>76</v>
      </c>
      <c r="E226" s="26">
        <v>66</v>
      </c>
      <c r="F226" s="28">
        <v>86</v>
      </c>
      <c r="G226" s="26">
        <v>30</v>
      </c>
      <c r="H226" s="28">
        <v>69.96</v>
      </c>
    </row>
    <row r="227" spans="1:8" ht="15.75">
      <c r="A227" s="26" t="s">
        <v>0</v>
      </c>
      <c r="B227" s="33">
        <v>41318</v>
      </c>
      <c r="C227" s="26">
        <v>109</v>
      </c>
      <c r="D227" s="26">
        <v>68</v>
      </c>
      <c r="E227" s="26">
        <v>58</v>
      </c>
      <c r="F227" s="28">
        <v>81.66666666666667</v>
      </c>
      <c r="G227" s="26">
        <v>41</v>
      </c>
      <c r="H227" s="28">
        <v>63.22</v>
      </c>
    </row>
    <row r="228" spans="1:8" ht="15.75">
      <c r="A228" s="26" t="s">
        <v>0</v>
      </c>
      <c r="B228" s="33">
        <v>41318.020833333336</v>
      </c>
      <c r="C228" s="26">
        <v>112</v>
      </c>
      <c r="D228" s="26">
        <v>71</v>
      </c>
      <c r="E228" s="26">
        <v>60</v>
      </c>
      <c r="F228" s="28">
        <v>84.66666666666667</v>
      </c>
      <c r="G228" s="26">
        <v>41</v>
      </c>
      <c r="H228" s="28">
        <v>67.2</v>
      </c>
    </row>
    <row r="229" spans="1:8" ht="15.75">
      <c r="A229" s="26" t="s">
        <v>0</v>
      </c>
      <c r="B229" s="33">
        <v>41318.041666666664</v>
      </c>
      <c r="C229" s="26">
        <v>94</v>
      </c>
      <c r="D229" s="26">
        <v>67</v>
      </c>
      <c r="E229" s="26">
        <v>61</v>
      </c>
      <c r="F229" s="28">
        <v>76</v>
      </c>
      <c r="G229" s="26">
        <v>27</v>
      </c>
      <c r="H229" s="28">
        <v>57.34</v>
      </c>
    </row>
    <row r="230" spans="1:8" ht="15.75">
      <c r="A230" s="26" t="s">
        <v>0</v>
      </c>
      <c r="B230" s="33">
        <v>41318.0625</v>
      </c>
      <c r="C230" s="26">
        <v>125</v>
      </c>
      <c r="D230" s="26">
        <v>76</v>
      </c>
      <c r="E230" s="26">
        <v>57</v>
      </c>
      <c r="F230" s="28">
        <v>92.33333333333333</v>
      </c>
      <c r="G230" s="26">
        <v>49</v>
      </c>
      <c r="H230" s="28">
        <v>71.25</v>
      </c>
    </row>
    <row r="231" spans="1:8" ht="15.75">
      <c r="A231" s="26" t="s">
        <v>0</v>
      </c>
      <c r="B231" s="33">
        <v>41318.083333333336</v>
      </c>
      <c r="C231" s="26">
        <v>93</v>
      </c>
      <c r="D231" s="26">
        <v>69</v>
      </c>
      <c r="E231" s="26">
        <v>56</v>
      </c>
      <c r="F231" s="28">
        <v>77</v>
      </c>
      <c r="G231" s="26">
        <v>24</v>
      </c>
      <c r="H231" s="28">
        <v>52.08</v>
      </c>
    </row>
    <row r="232" spans="1:8" ht="15.75">
      <c r="A232" s="26" t="s">
        <v>0</v>
      </c>
      <c r="B232" s="33">
        <v>41318.104166666664</v>
      </c>
      <c r="C232" s="26">
        <v>94</v>
      </c>
      <c r="D232" s="26">
        <v>66</v>
      </c>
      <c r="E232" s="26">
        <v>58</v>
      </c>
      <c r="F232" s="28">
        <v>75.33333333333333</v>
      </c>
      <c r="G232" s="26">
        <v>28</v>
      </c>
      <c r="H232" s="28">
        <v>54.52</v>
      </c>
    </row>
    <row r="233" spans="1:8" ht="15.75">
      <c r="A233" s="26" t="s">
        <v>0</v>
      </c>
      <c r="B233" s="33">
        <v>41318.125</v>
      </c>
      <c r="C233" s="26">
        <v>112</v>
      </c>
      <c r="D233" s="26">
        <v>77</v>
      </c>
      <c r="E233" s="26">
        <v>58</v>
      </c>
      <c r="F233" s="28">
        <v>88.66666666666667</v>
      </c>
      <c r="G233" s="26">
        <v>35</v>
      </c>
      <c r="H233" s="28">
        <v>64.96</v>
      </c>
    </row>
    <row r="234" spans="1:8" ht="15.75">
      <c r="A234" s="26" t="s">
        <v>0</v>
      </c>
      <c r="B234" s="33">
        <v>41318.146527777775</v>
      </c>
      <c r="C234" s="26">
        <v>110</v>
      </c>
      <c r="D234" s="26">
        <v>67</v>
      </c>
      <c r="E234" s="26">
        <v>57</v>
      </c>
      <c r="F234" s="28">
        <v>81.33333333333333</v>
      </c>
      <c r="G234" s="26">
        <v>43</v>
      </c>
      <c r="H234" s="28">
        <v>62.7</v>
      </c>
    </row>
    <row r="235" spans="1:8" ht="15.75">
      <c r="A235" s="26" t="s">
        <v>0</v>
      </c>
      <c r="B235" s="33">
        <v>41318.166666666664</v>
      </c>
      <c r="C235" s="26">
        <v>117</v>
      </c>
      <c r="D235" s="26">
        <v>67</v>
      </c>
      <c r="E235" s="26">
        <v>56</v>
      </c>
      <c r="F235" s="28">
        <v>83.66666666666667</v>
      </c>
      <c r="G235" s="26">
        <v>50</v>
      </c>
      <c r="H235" s="28">
        <v>65.52</v>
      </c>
    </row>
    <row r="236" spans="1:8" ht="15.75">
      <c r="A236" s="26" t="s">
        <v>0</v>
      </c>
      <c r="B236" s="33">
        <v>41318.1875</v>
      </c>
      <c r="C236" s="26">
        <v>124</v>
      </c>
      <c r="D236" s="26">
        <v>77</v>
      </c>
      <c r="E236" s="26">
        <v>54</v>
      </c>
      <c r="F236" s="28">
        <v>92.66666666666667</v>
      </c>
      <c r="G236" s="26">
        <v>47</v>
      </c>
      <c r="H236" s="28">
        <v>66.96</v>
      </c>
    </row>
    <row r="237" spans="1:8" ht="15.75">
      <c r="A237" s="26" t="s">
        <v>0</v>
      </c>
      <c r="B237" s="33">
        <v>41318.208333333336</v>
      </c>
      <c r="C237" s="26">
        <v>125</v>
      </c>
      <c r="D237" s="26">
        <v>80</v>
      </c>
      <c r="E237" s="26">
        <v>54</v>
      </c>
      <c r="F237" s="28">
        <v>95</v>
      </c>
      <c r="G237" s="26">
        <v>45</v>
      </c>
      <c r="H237" s="28">
        <v>67.5</v>
      </c>
    </row>
    <row r="238" spans="1:8" ht="15.75">
      <c r="A238" s="26" t="s">
        <v>0</v>
      </c>
      <c r="B238" s="33">
        <v>41318.229166666664</v>
      </c>
      <c r="C238" s="26">
        <v>126</v>
      </c>
      <c r="D238" s="26">
        <v>80</v>
      </c>
      <c r="E238" s="26">
        <v>54</v>
      </c>
      <c r="F238" s="28">
        <v>95.33333333333333</v>
      </c>
      <c r="G238" s="26">
        <v>46</v>
      </c>
      <c r="H238" s="28">
        <v>68.04</v>
      </c>
    </row>
    <row r="239" spans="1:8" ht="15.75">
      <c r="A239" s="26" t="s">
        <v>0</v>
      </c>
      <c r="B239" s="33">
        <v>41318.25</v>
      </c>
      <c r="C239" s="26">
        <v>124</v>
      </c>
      <c r="D239" s="26">
        <v>81</v>
      </c>
      <c r="E239" s="26">
        <v>55</v>
      </c>
      <c r="F239" s="28">
        <v>95.33333333333333</v>
      </c>
      <c r="G239" s="26">
        <v>43</v>
      </c>
      <c r="H239" s="28">
        <v>68.2</v>
      </c>
    </row>
    <row r="240" spans="1:8" ht="15.75">
      <c r="A240" s="26" t="s">
        <v>0</v>
      </c>
      <c r="B240" s="33">
        <v>41318.270833333336</v>
      </c>
      <c r="C240" s="26">
        <v>149</v>
      </c>
      <c r="D240" s="26">
        <v>81</v>
      </c>
      <c r="E240" s="26">
        <v>57</v>
      </c>
      <c r="F240" s="28">
        <v>103.66666666666667</v>
      </c>
      <c r="G240" s="26">
        <v>68</v>
      </c>
      <c r="H240" s="28">
        <v>84.93</v>
      </c>
    </row>
    <row r="241" spans="1:8" ht="15.75">
      <c r="A241" s="26" t="s">
        <v>0</v>
      </c>
      <c r="B241" s="33">
        <v>41318.291666666664</v>
      </c>
      <c r="C241" s="26">
        <v>145</v>
      </c>
      <c r="D241" s="26">
        <v>89</v>
      </c>
      <c r="E241" s="26">
        <v>60</v>
      </c>
      <c r="F241" s="28">
        <v>107.66666666666667</v>
      </c>
      <c r="G241" s="26">
        <v>56</v>
      </c>
      <c r="H241" s="28">
        <v>87</v>
      </c>
    </row>
    <row r="242" spans="1:8" ht="15.75">
      <c r="A242" s="26" t="s">
        <v>0</v>
      </c>
      <c r="B242" s="33">
        <v>41318.3125</v>
      </c>
      <c r="C242" s="26">
        <v>116</v>
      </c>
      <c r="D242" s="26">
        <v>74</v>
      </c>
      <c r="E242" s="26">
        <v>55</v>
      </c>
      <c r="F242" s="28">
        <v>88</v>
      </c>
      <c r="G242" s="26">
        <v>42</v>
      </c>
      <c r="H242" s="28">
        <v>63.8</v>
      </c>
    </row>
    <row r="243" spans="1:8" ht="15.75">
      <c r="A243" s="26" t="s">
        <v>0</v>
      </c>
      <c r="B243" s="33">
        <v>41318.333333333336</v>
      </c>
      <c r="C243" s="26">
        <v>122</v>
      </c>
      <c r="D243" s="26">
        <v>74</v>
      </c>
      <c r="E243" s="26">
        <v>56</v>
      </c>
      <c r="F243" s="28">
        <v>90</v>
      </c>
      <c r="G243" s="26">
        <v>48</v>
      </c>
      <c r="H243" s="28">
        <v>68.32</v>
      </c>
    </row>
    <row r="244" spans="1:8" ht="15.75">
      <c r="A244" s="26" t="s">
        <v>0</v>
      </c>
      <c r="B244" s="33">
        <v>41318.354166666664</v>
      </c>
      <c r="C244" s="26">
        <v>144</v>
      </c>
      <c r="D244" s="26">
        <v>86</v>
      </c>
      <c r="E244" s="26">
        <v>62</v>
      </c>
      <c r="F244" s="28">
        <v>105.33333333333333</v>
      </c>
      <c r="G244" s="26">
        <v>58</v>
      </c>
      <c r="H244" s="28">
        <v>89.28</v>
      </c>
    </row>
  </sheetData>
  <sheetProtection/>
  <mergeCells count="6">
    <mergeCell ref="A1:J1"/>
    <mergeCell ref="A2:J2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">
      <selection activeCell="B1" sqref="B1:E65536"/>
    </sheetView>
  </sheetViews>
  <sheetFormatPr defaultColWidth="9.00390625" defaultRowHeight="15.75"/>
  <cols>
    <col min="1" max="1" width="6.00390625" style="26" bestFit="1" customWidth="1"/>
    <col min="2" max="2" width="11.75390625" style="26" bestFit="1" customWidth="1"/>
    <col min="3" max="3" width="4.50390625" style="26" bestFit="1" customWidth="1"/>
    <col min="4" max="4" width="4.875" style="26" bestFit="1" customWidth="1"/>
    <col min="5" max="5" width="3.875" style="26" bestFit="1" customWidth="1"/>
    <col min="6" max="6" width="6.375" style="28" bestFit="1" customWidth="1"/>
    <col min="7" max="7" width="3.875" style="26" bestFit="1" customWidth="1"/>
    <col min="8" max="8" width="6.375" style="28" bestFit="1" customWidth="1"/>
  </cols>
  <sheetData>
    <row r="1" spans="1:8" s="6" customFormat="1" ht="15.75">
      <c r="A1" s="22" t="s">
        <v>88</v>
      </c>
      <c r="B1" s="22" t="s">
        <v>62</v>
      </c>
      <c r="C1" s="22" t="s">
        <v>60</v>
      </c>
      <c r="D1" s="22" t="s">
        <v>67</v>
      </c>
      <c r="E1" s="22" t="s">
        <v>68</v>
      </c>
      <c r="F1" s="25" t="s">
        <v>70</v>
      </c>
      <c r="G1" s="22" t="s">
        <v>71</v>
      </c>
      <c r="H1" s="25" t="s">
        <v>72</v>
      </c>
    </row>
    <row r="2" spans="1:8" ht="15.75">
      <c r="A2" s="26" t="s">
        <v>0</v>
      </c>
      <c r="B2" s="33">
        <v>41312.875</v>
      </c>
      <c r="C2" s="26">
        <v>138</v>
      </c>
      <c r="D2" s="26">
        <v>89</v>
      </c>
      <c r="E2" s="26">
        <v>63</v>
      </c>
      <c r="F2" s="28">
        <v>105.33333333333333</v>
      </c>
      <c r="G2" s="26">
        <v>49</v>
      </c>
      <c r="H2" s="28">
        <v>86.94</v>
      </c>
    </row>
    <row r="3" spans="1:8" ht="15.75">
      <c r="A3" s="26" t="s">
        <v>0</v>
      </c>
      <c r="B3" s="33">
        <v>41312.895833333336</v>
      </c>
      <c r="C3" s="26">
        <v>122</v>
      </c>
      <c r="D3" s="26">
        <v>80</v>
      </c>
      <c r="E3" s="26">
        <v>69</v>
      </c>
      <c r="F3" s="28">
        <v>94</v>
      </c>
      <c r="G3" s="26">
        <v>42</v>
      </c>
      <c r="H3" s="28">
        <v>84.18</v>
      </c>
    </row>
    <row r="4" spans="1:8" ht="15.75">
      <c r="A4" s="26" t="s">
        <v>0</v>
      </c>
      <c r="B4" s="33">
        <v>41312.916666666664</v>
      </c>
      <c r="C4" s="26">
        <v>134</v>
      </c>
      <c r="D4" s="26">
        <v>70</v>
      </c>
      <c r="E4" s="26">
        <v>69</v>
      </c>
      <c r="F4" s="28">
        <v>91.33333333333333</v>
      </c>
      <c r="G4" s="26">
        <v>64</v>
      </c>
      <c r="H4" s="28">
        <v>92.46</v>
      </c>
    </row>
    <row r="5" spans="1:8" ht="15.75">
      <c r="A5" s="26" t="s">
        <v>0</v>
      </c>
      <c r="B5" s="33">
        <v>41312.9375</v>
      </c>
      <c r="C5" s="26">
        <v>101</v>
      </c>
      <c r="D5" s="26">
        <v>54</v>
      </c>
      <c r="E5" s="26">
        <v>61</v>
      </c>
      <c r="F5" s="28">
        <v>69.66666666666667</v>
      </c>
      <c r="G5" s="26">
        <v>47</v>
      </c>
      <c r="H5" s="28">
        <v>61.61</v>
      </c>
    </row>
    <row r="6" spans="1:8" ht="15.75">
      <c r="A6" s="26" t="s">
        <v>0</v>
      </c>
      <c r="B6" s="33">
        <v>41312.958333333336</v>
      </c>
      <c r="C6" s="26">
        <v>107</v>
      </c>
      <c r="D6" s="26">
        <v>48</v>
      </c>
      <c r="E6" s="26">
        <v>60</v>
      </c>
      <c r="F6" s="28">
        <v>67.66666666666667</v>
      </c>
      <c r="G6" s="26">
        <v>59</v>
      </c>
      <c r="H6" s="28">
        <v>64.2</v>
      </c>
    </row>
    <row r="7" spans="1:8" ht="15.75">
      <c r="A7" s="26" t="s">
        <v>0</v>
      </c>
      <c r="B7" s="33">
        <v>41312.979166666664</v>
      </c>
      <c r="C7" s="26">
        <v>110</v>
      </c>
      <c r="D7" s="26">
        <v>70</v>
      </c>
      <c r="E7" s="26">
        <v>57</v>
      </c>
      <c r="F7" s="28">
        <v>83.33333333333333</v>
      </c>
      <c r="G7" s="26">
        <v>40</v>
      </c>
      <c r="H7" s="28">
        <v>62.7</v>
      </c>
    </row>
    <row r="8" spans="1:8" ht="15.75">
      <c r="A8" s="26" t="s">
        <v>0</v>
      </c>
      <c r="B8" s="33">
        <v>41313</v>
      </c>
      <c r="C8" s="26">
        <v>114</v>
      </c>
      <c r="D8" s="26">
        <v>71</v>
      </c>
      <c r="E8" s="26">
        <v>61</v>
      </c>
      <c r="F8" s="28">
        <v>85.33333333333333</v>
      </c>
      <c r="G8" s="26">
        <v>43</v>
      </c>
      <c r="H8" s="28">
        <v>69.54</v>
      </c>
    </row>
    <row r="9" spans="1:8" ht="15.75">
      <c r="A9" s="26" t="s">
        <v>0</v>
      </c>
      <c r="B9" s="33">
        <v>41313.021527777775</v>
      </c>
      <c r="C9" s="26">
        <v>141</v>
      </c>
      <c r="D9" s="26">
        <v>91</v>
      </c>
      <c r="E9" s="26">
        <v>60</v>
      </c>
      <c r="F9" s="28">
        <v>107.66666666666667</v>
      </c>
      <c r="G9" s="26">
        <v>50</v>
      </c>
      <c r="H9" s="28">
        <v>84.6</v>
      </c>
    </row>
    <row r="10" spans="1:8" ht="15.75">
      <c r="A10" s="26" t="s">
        <v>0</v>
      </c>
      <c r="B10" s="33">
        <v>41313.041666666664</v>
      </c>
      <c r="C10" s="26">
        <v>138</v>
      </c>
      <c r="D10" s="26">
        <v>92</v>
      </c>
      <c r="E10" s="26">
        <v>62</v>
      </c>
      <c r="F10" s="28">
        <v>107.33333333333333</v>
      </c>
      <c r="G10" s="26">
        <v>46</v>
      </c>
      <c r="H10" s="28">
        <v>85.56</v>
      </c>
    </row>
    <row r="11" spans="1:8" ht="15.75">
      <c r="A11" s="26" t="s">
        <v>0</v>
      </c>
      <c r="B11" s="33">
        <v>41313.0625</v>
      </c>
      <c r="C11" s="26">
        <v>134</v>
      </c>
      <c r="D11" s="26">
        <v>76</v>
      </c>
      <c r="E11" s="26">
        <v>57</v>
      </c>
      <c r="F11" s="28">
        <v>95.33333333333333</v>
      </c>
      <c r="G11" s="26">
        <v>58</v>
      </c>
      <c r="H11" s="28">
        <v>76.38</v>
      </c>
    </row>
    <row r="12" spans="1:8" ht="15.75">
      <c r="A12" s="26" t="s">
        <v>0</v>
      </c>
      <c r="B12" s="33">
        <v>41313.083333333336</v>
      </c>
      <c r="C12" s="26">
        <v>119</v>
      </c>
      <c r="D12" s="26">
        <v>69</v>
      </c>
      <c r="E12" s="26">
        <v>57</v>
      </c>
      <c r="F12" s="28">
        <v>85.66666666666667</v>
      </c>
      <c r="G12" s="26">
        <v>50</v>
      </c>
      <c r="H12" s="28">
        <v>67.83</v>
      </c>
    </row>
    <row r="13" spans="1:8" ht="15.75">
      <c r="A13" s="26" t="s">
        <v>0</v>
      </c>
      <c r="B13" s="33">
        <v>41313.104166666664</v>
      </c>
      <c r="C13" s="26">
        <v>112</v>
      </c>
      <c r="D13" s="26">
        <v>72</v>
      </c>
      <c r="E13" s="26">
        <v>61</v>
      </c>
      <c r="F13" s="28">
        <v>85.33333333333333</v>
      </c>
      <c r="G13" s="26">
        <v>40</v>
      </c>
      <c r="H13" s="28">
        <v>68.32</v>
      </c>
    </row>
    <row r="14" spans="1:8" ht="15.75">
      <c r="A14" s="26" t="s">
        <v>0</v>
      </c>
      <c r="B14" s="33">
        <v>41313.125</v>
      </c>
      <c r="C14" s="26">
        <v>121</v>
      </c>
      <c r="D14" s="26">
        <v>68</v>
      </c>
      <c r="E14" s="26">
        <v>60</v>
      </c>
      <c r="F14" s="28">
        <v>85.66666666666667</v>
      </c>
      <c r="G14" s="26">
        <v>53</v>
      </c>
      <c r="H14" s="28">
        <v>72.6</v>
      </c>
    </row>
    <row r="15" spans="1:8" ht="15.75">
      <c r="A15" s="26" t="s">
        <v>0</v>
      </c>
      <c r="B15" s="33">
        <v>41313.145833333336</v>
      </c>
      <c r="C15" s="26">
        <v>97</v>
      </c>
      <c r="D15" s="26">
        <v>62</v>
      </c>
      <c r="E15" s="26">
        <v>57</v>
      </c>
      <c r="F15" s="28">
        <v>73.66666666666667</v>
      </c>
      <c r="G15" s="26">
        <v>35</v>
      </c>
      <c r="H15" s="28">
        <v>55.29</v>
      </c>
    </row>
    <row r="16" spans="1:8" ht="15.75">
      <c r="A16" s="26" t="s">
        <v>0</v>
      </c>
      <c r="B16" s="33">
        <v>41313.166666666664</v>
      </c>
      <c r="C16" s="26">
        <v>127</v>
      </c>
      <c r="D16" s="26">
        <v>73</v>
      </c>
      <c r="E16" s="26">
        <v>60</v>
      </c>
      <c r="F16" s="28">
        <v>91</v>
      </c>
      <c r="G16" s="26">
        <v>54</v>
      </c>
      <c r="H16" s="28">
        <v>76.2</v>
      </c>
    </row>
    <row r="17" spans="1:8" ht="15.75">
      <c r="A17" s="26" t="s">
        <v>0</v>
      </c>
      <c r="B17" s="33">
        <v>41313.1875</v>
      </c>
      <c r="C17" s="26">
        <v>133</v>
      </c>
      <c r="D17" s="26">
        <v>93</v>
      </c>
      <c r="E17" s="26">
        <v>56</v>
      </c>
      <c r="F17" s="28">
        <v>106.33333333333333</v>
      </c>
      <c r="G17" s="26">
        <v>40</v>
      </c>
      <c r="H17" s="28">
        <v>74.48</v>
      </c>
    </row>
    <row r="18" spans="1:8" ht="15.75">
      <c r="A18" s="26" t="s">
        <v>0</v>
      </c>
      <c r="B18" s="33">
        <v>41313.208333333336</v>
      </c>
      <c r="C18" s="26">
        <v>107</v>
      </c>
      <c r="D18" s="26">
        <v>75</v>
      </c>
      <c r="E18" s="26">
        <v>56</v>
      </c>
      <c r="F18" s="28">
        <v>85.66666666666667</v>
      </c>
      <c r="G18" s="26">
        <v>32</v>
      </c>
      <c r="H18" s="28">
        <v>59.92</v>
      </c>
    </row>
    <row r="19" spans="1:8" ht="15.75">
      <c r="A19" s="26" t="s">
        <v>0</v>
      </c>
      <c r="B19" s="33">
        <v>41313.229166666664</v>
      </c>
      <c r="C19" s="26">
        <v>137</v>
      </c>
      <c r="D19" s="26">
        <v>81</v>
      </c>
      <c r="E19" s="26">
        <v>56</v>
      </c>
      <c r="F19" s="28">
        <v>99.66666666666667</v>
      </c>
      <c r="G19" s="26">
        <v>56</v>
      </c>
      <c r="H19" s="28">
        <v>76.72</v>
      </c>
    </row>
    <row r="20" spans="1:8" ht="15.75">
      <c r="A20" s="26" t="s">
        <v>0</v>
      </c>
      <c r="B20" s="33">
        <v>41313.25</v>
      </c>
      <c r="C20" s="26">
        <v>126</v>
      </c>
      <c r="D20" s="26">
        <v>77</v>
      </c>
      <c r="E20" s="26">
        <v>56</v>
      </c>
      <c r="F20" s="28">
        <v>93.33333333333333</v>
      </c>
      <c r="G20" s="26">
        <v>49</v>
      </c>
      <c r="H20" s="28">
        <v>70.56</v>
      </c>
    </row>
    <row r="21" spans="1:8" ht="15.75">
      <c r="A21" s="26" t="s">
        <v>0</v>
      </c>
      <c r="B21" s="33">
        <v>41313.270833333336</v>
      </c>
      <c r="C21" s="26">
        <v>158</v>
      </c>
      <c r="D21" s="26">
        <v>100</v>
      </c>
      <c r="E21" s="26">
        <v>61</v>
      </c>
      <c r="F21" s="28">
        <v>119.33333333333333</v>
      </c>
      <c r="G21" s="26">
        <v>58</v>
      </c>
      <c r="H21" s="28">
        <v>96.38</v>
      </c>
    </row>
    <row r="22" spans="1:8" ht="15.75">
      <c r="A22" s="26" t="s">
        <v>0</v>
      </c>
      <c r="B22" s="33">
        <v>41313.291666666664</v>
      </c>
      <c r="C22" s="26">
        <v>112</v>
      </c>
      <c r="D22" s="26">
        <v>86</v>
      </c>
      <c r="E22" s="26">
        <v>60</v>
      </c>
      <c r="F22" s="28">
        <v>94.66666666666667</v>
      </c>
      <c r="G22" s="26">
        <v>26</v>
      </c>
      <c r="H22" s="28">
        <v>67.2</v>
      </c>
    </row>
    <row r="23" spans="1:8" ht="15.75">
      <c r="A23" s="26" t="s">
        <v>0</v>
      </c>
      <c r="B23" s="33">
        <v>41313.3125</v>
      </c>
      <c r="C23" s="26">
        <v>142</v>
      </c>
      <c r="D23" s="26">
        <v>83</v>
      </c>
      <c r="E23" s="26">
        <v>61</v>
      </c>
      <c r="F23" s="28">
        <v>102.66666666666667</v>
      </c>
      <c r="G23" s="26">
        <v>59</v>
      </c>
      <c r="H23" s="28">
        <v>86.62</v>
      </c>
    </row>
    <row r="24" spans="1:8" ht="15.75">
      <c r="A24" s="26" t="s">
        <v>0</v>
      </c>
      <c r="B24" s="33">
        <v>41313.333333333336</v>
      </c>
      <c r="C24" s="26">
        <v>120</v>
      </c>
      <c r="D24" s="26">
        <v>78</v>
      </c>
      <c r="E24" s="26">
        <v>60</v>
      </c>
      <c r="F24" s="28">
        <v>92</v>
      </c>
      <c r="G24" s="26">
        <v>42</v>
      </c>
      <c r="H24" s="28">
        <v>72</v>
      </c>
    </row>
    <row r="25" spans="1:8" ht="15.75">
      <c r="A25" s="26" t="s">
        <v>0</v>
      </c>
      <c r="B25" s="33">
        <v>41313.354166666664</v>
      </c>
      <c r="C25" s="26">
        <v>148</v>
      </c>
      <c r="D25" s="26">
        <v>93</v>
      </c>
      <c r="E25" s="26">
        <v>61</v>
      </c>
      <c r="F25" s="28">
        <v>111.33333333333333</v>
      </c>
      <c r="G25" s="26">
        <v>55</v>
      </c>
      <c r="H25" s="28">
        <v>90.28</v>
      </c>
    </row>
    <row r="26" spans="1:8" ht="15.75">
      <c r="A26" s="26" t="s">
        <v>0</v>
      </c>
      <c r="B26" s="33">
        <v>41313.395833333336</v>
      </c>
      <c r="C26" s="26">
        <v>131</v>
      </c>
      <c r="D26" s="26">
        <v>96</v>
      </c>
      <c r="E26" s="26">
        <v>71</v>
      </c>
      <c r="F26" s="28">
        <v>107.66666666666667</v>
      </c>
      <c r="G26" s="26">
        <v>35</v>
      </c>
      <c r="H26" s="28">
        <v>93.01</v>
      </c>
    </row>
    <row r="27" spans="1:8" ht="15.75">
      <c r="A27" s="26" t="s">
        <v>0</v>
      </c>
      <c r="B27" s="33">
        <v>41313.416666666664</v>
      </c>
      <c r="C27" s="26">
        <v>121</v>
      </c>
      <c r="D27" s="26">
        <v>83</v>
      </c>
      <c r="E27" s="26">
        <v>83</v>
      </c>
      <c r="F27" s="28">
        <v>95.66666666666667</v>
      </c>
      <c r="G27" s="26">
        <v>38</v>
      </c>
      <c r="H27" s="28">
        <v>100.43</v>
      </c>
    </row>
    <row r="28" spans="1:8" ht="15.75">
      <c r="A28" s="26" t="s">
        <v>0</v>
      </c>
      <c r="B28" s="33">
        <v>41313.4375</v>
      </c>
      <c r="C28" s="26">
        <v>138</v>
      </c>
      <c r="D28" s="26">
        <v>85</v>
      </c>
      <c r="E28" s="26">
        <v>68</v>
      </c>
      <c r="F28" s="28">
        <v>102.66666666666667</v>
      </c>
      <c r="G28" s="26">
        <v>53</v>
      </c>
      <c r="H28" s="28">
        <v>93.84</v>
      </c>
    </row>
    <row r="29" spans="1:8" ht="15.75">
      <c r="A29" s="26" t="s">
        <v>0</v>
      </c>
      <c r="B29" s="33">
        <v>41313.458333333336</v>
      </c>
      <c r="C29" s="26">
        <v>163</v>
      </c>
      <c r="D29" s="26">
        <v>110</v>
      </c>
      <c r="E29" s="26">
        <v>75</v>
      </c>
      <c r="F29" s="28">
        <v>127.66666666666667</v>
      </c>
      <c r="G29" s="26">
        <v>53</v>
      </c>
      <c r="H29" s="28">
        <v>122.25</v>
      </c>
    </row>
    <row r="30" spans="1:8" ht="15.75">
      <c r="A30" s="26" t="s">
        <v>0</v>
      </c>
      <c r="B30" s="33">
        <v>41313.47986111111</v>
      </c>
      <c r="C30" s="26">
        <v>173</v>
      </c>
      <c r="D30" s="26">
        <v>114</v>
      </c>
      <c r="E30" s="26">
        <v>71</v>
      </c>
      <c r="F30" s="28">
        <v>133.66666666666666</v>
      </c>
      <c r="G30" s="26">
        <v>59</v>
      </c>
      <c r="H30" s="28">
        <v>122.83</v>
      </c>
    </row>
    <row r="31" spans="1:8" ht="15.75">
      <c r="A31" s="26" t="s">
        <v>0</v>
      </c>
      <c r="B31" s="33">
        <v>41313.5</v>
      </c>
      <c r="C31" s="26">
        <v>185</v>
      </c>
      <c r="D31" s="26">
        <v>74</v>
      </c>
      <c r="E31" s="26">
        <v>69</v>
      </c>
      <c r="F31" s="28">
        <v>111</v>
      </c>
      <c r="G31" s="26">
        <v>111</v>
      </c>
      <c r="H31" s="28">
        <v>127.65</v>
      </c>
    </row>
    <row r="32" spans="1:8" ht="15.75">
      <c r="A32" s="26" t="s">
        <v>0</v>
      </c>
      <c r="B32" s="33">
        <v>41313.520833333336</v>
      </c>
      <c r="C32" s="26">
        <v>158</v>
      </c>
      <c r="D32" s="26">
        <v>84</v>
      </c>
      <c r="E32" s="26">
        <v>68</v>
      </c>
      <c r="F32" s="28">
        <v>108.66666666666667</v>
      </c>
      <c r="G32" s="26">
        <v>74</v>
      </c>
      <c r="H32" s="28">
        <v>107.44</v>
      </c>
    </row>
    <row r="33" spans="1:8" ht="15.75">
      <c r="A33" s="26" t="s">
        <v>0</v>
      </c>
      <c r="B33" s="33">
        <v>41313.541666666664</v>
      </c>
      <c r="C33" s="26">
        <v>148</v>
      </c>
      <c r="D33" s="26">
        <v>88</v>
      </c>
      <c r="E33" s="26">
        <v>69</v>
      </c>
      <c r="F33" s="28">
        <v>108</v>
      </c>
      <c r="G33" s="26">
        <v>60</v>
      </c>
      <c r="H33" s="28">
        <v>102.12</v>
      </c>
    </row>
    <row r="34" spans="1:8" ht="15.75">
      <c r="A34" s="26" t="s">
        <v>0</v>
      </c>
      <c r="B34" s="33">
        <v>41313.5625</v>
      </c>
      <c r="C34" s="26">
        <v>132</v>
      </c>
      <c r="D34" s="26">
        <v>87</v>
      </c>
      <c r="E34" s="26">
        <v>69</v>
      </c>
      <c r="F34" s="28">
        <v>102</v>
      </c>
      <c r="G34" s="26">
        <v>45</v>
      </c>
      <c r="H34" s="28">
        <v>91.08</v>
      </c>
    </row>
    <row r="35" spans="1:8" ht="15.75">
      <c r="A35" s="26" t="s">
        <v>0</v>
      </c>
      <c r="B35" s="33">
        <v>41313.583333333336</v>
      </c>
      <c r="C35" s="26">
        <v>134</v>
      </c>
      <c r="D35" s="26">
        <v>84</v>
      </c>
      <c r="E35" s="26">
        <v>71</v>
      </c>
      <c r="F35" s="28">
        <v>100.66666666666667</v>
      </c>
      <c r="G35" s="26">
        <v>50</v>
      </c>
      <c r="H35" s="28">
        <v>95.14</v>
      </c>
    </row>
    <row r="36" spans="1:8" ht="15.75">
      <c r="A36" s="26" t="s">
        <v>0</v>
      </c>
      <c r="B36" s="33">
        <v>41313.604166666664</v>
      </c>
      <c r="C36" s="26">
        <v>154</v>
      </c>
      <c r="D36" s="26">
        <v>96</v>
      </c>
      <c r="E36" s="26">
        <v>75</v>
      </c>
      <c r="F36" s="28">
        <v>115.33333333333333</v>
      </c>
      <c r="G36" s="26">
        <v>58</v>
      </c>
      <c r="H36" s="28">
        <v>115.5</v>
      </c>
    </row>
    <row r="37" spans="1:8" ht="15.75">
      <c r="A37" s="26" t="s">
        <v>0</v>
      </c>
      <c r="B37" s="33">
        <v>41313.625</v>
      </c>
      <c r="C37" s="26">
        <v>142</v>
      </c>
      <c r="D37" s="26">
        <v>96</v>
      </c>
      <c r="E37" s="26">
        <v>68</v>
      </c>
      <c r="F37" s="28">
        <v>111.33333333333333</v>
      </c>
      <c r="G37" s="26">
        <v>46</v>
      </c>
      <c r="H37" s="28">
        <v>96.56</v>
      </c>
    </row>
    <row r="38" spans="1:8" ht="15.75">
      <c r="A38" s="26" t="s">
        <v>0</v>
      </c>
      <c r="B38" s="33">
        <v>41313.645833333336</v>
      </c>
      <c r="C38" s="26">
        <v>120</v>
      </c>
      <c r="D38" s="26">
        <v>91</v>
      </c>
      <c r="E38" s="26">
        <v>69</v>
      </c>
      <c r="F38" s="28">
        <v>100.66666666666667</v>
      </c>
      <c r="G38" s="26">
        <v>29</v>
      </c>
      <c r="H38" s="28">
        <v>82.8</v>
      </c>
    </row>
    <row r="39" spans="1:8" ht="15.75">
      <c r="A39" s="26" t="s">
        <v>0</v>
      </c>
      <c r="B39" s="33">
        <v>41313.666666666664</v>
      </c>
      <c r="C39" s="26">
        <v>122</v>
      </c>
      <c r="D39" s="26">
        <v>90</v>
      </c>
      <c r="E39" s="26">
        <v>68</v>
      </c>
      <c r="F39" s="28">
        <v>100.66666666666667</v>
      </c>
      <c r="G39" s="26">
        <v>32</v>
      </c>
      <c r="H39" s="28">
        <v>82.96</v>
      </c>
    </row>
    <row r="40" spans="1:8" ht="15.75">
      <c r="A40" s="26" t="s">
        <v>0</v>
      </c>
      <c r="B40" s="33">
        <v>41313.6875</v>
      </c>
      <c r="C40" s="26">
        <v>137</v>
      </c>
      <c r="D40" s="26">
        <v>89</v>
      </c>
      <c r="E40" s="26">
        <v>63</v>
      </c>
      <c r="F40" s="28">
        <v>105</v>
      </c>
      <c r="G40" s="26">
        <v>48</v>
      </c>
      <c r="H40" s="28">
        <v>86.31</v>
      </c>
    </row>
    <row r="41" spans="1:8" ht="15.75">
      <c r="A41" s="26" t="s">
        <v>0</v>
      </c>
      <c r="B41" s="33">
        <v>41313.708333333336</v>
      </c>
      <c r="C41" s="26">
        <v>144</v>
      </c>
      <c r="D41" s="26">
        <v>82</v>
      </c>
      <c r="E41" s="26">
        <v>61</v>
      </c>
      <c r="F41" s="28">
        <v>102.66666666666667</v>
      </c>
      <c r="G41" s="26">
        <v>62</v>
      </c>
      <c r="H41" s="28">
        <v>87.84</v>
      </c>
    </row>
    <row r="42" spans="1:8" ht="15.75">
      <c r="A42" s="26" t="s">
        <v>0</v>
      </c>
      <c r="B42" s="33">
        <v>41313.729166666664</v>
      </c>
      <c r="C42" s="26">
        <v>161</v>
      </c>
      <c r="D42" s="26">
        <v>111</v>
      </c>
      <c r="E42" s="26">
        <v>71</v>
      </c>
      <c r="F42" s="28">
        <v>127.66666666666667</v>
      </c>
      <c r="G42" s="26">
        <v>50</v>
      </c>
      <c r="H42" s="28">
        <v>114.31</v>
      </c>
    </row>
    <row r="43" spans="1:8" ht="15.75">
      <c r="A43" s="26" t="s">
        <v>0</v>
      </c>
      <c r="B43" s="33">
        <v>41313.75</v>
      </c>
      <c r="C43" s="26">
        <v>144</v>
      </c>
      <c r="D43" s="26">
        <v>98</v>
      </c>
      <c r="E43" s="26">
        <v>69</v>
      </c>
      <c r="F43" s="28">
        <v>113.33333333333333</v>
      </c>
      <c r="G43" s="26">
        <v>46</v>
      </c>
      <c r="H43" s="28">
        <v>99.36</v>
      </c>
    </row>
    <row r="44" spans="1:8" ht="15.75">
      <c r="A44" s="26" t="s">
        <v>0</v>
      </c>
      <c r="B44" s="33">
        <v>41313.770833333336</v>
      </c>
      <c r="C44" s="26">
        <v>162</v>
      </c>
      <c r="D44" s="26">
        <v>99</v>
      </c>
      <c r="E44" s="26">
        <v>69</v>
      </c>
      <c r="F44" s="28">
        <v>120</v>
      </c>
      <c r="G44" s="26">
        <v>63</v>
      </c>
      <c r="H44" s="28">
        <v>111.78</v>
      </c>
    </row>
    <row r="45" spans="1:8" ht="15.75">
      <c r="A45" s="26" t="s">
        <v>0</v>
      </c>
      <c r="B45" s="33">
        <v>41313.791666666664</v>
      </c>
      <c r="C45" s="26">
        <v>150</v>
      </c>
      <c r="D45" s="26">
        <v>99</v>
      </c>
      <c r="E45" s="26">
        <v>78</v>
      </c>
      <c r="F45" s="28">
        <v>116</v>
      </c>
      <c r="G45" s="26">
        <v>51</v>
      </c>
      <c r="H45" s="28">
        <v>117</v>
      </c>
    </row>
    <row r="46" spans="1:8" ht="15.75">
      <c r="A46" s="26" t="s">
        <v>0</v>
      </c>
      <c r="B46" s="33">
        <v>41313.8125</v>
      </c>
      <c r="C46" s="26">
        <v>141</v>
      </c>
      <c r="D46" s="26">
        <v>86</v>
      </c>
      <c r="E46" s="26">
        <v>63</v>
      </c>
      <c r="F46" s="28">
        <v>104.33333333333333</v>
      </c>
      <c r="G46" s="26">
        <v>55</v>
      </c>
      <c r="H46" s="28">
        <v>88.83</v>
      </c>
    </row>
    <row r="47" spans="1:8" ht="15.75">
      <c r="A47" s="26" t="s">
        <v>0</v>
      </c>
      <c r="B47" s="33">
        <v>41313.833333333336</v>
      </c>
      <c r="C47" s="26">
        <v>137</v>
      </c>
      <c r="D47" s="26">
        <v>86</v>
      </c>
      <c r="E47" s="26">
        <v>73</v>
      </c>
      <c r="F47" s="28">
        <v>103</v>
      </c>
      <c r="G47" s="26">
        <v>51</v>
      </c>
      <c r="H47" s="28">
        <v>100.01</v>
      </c>
    </row>
    <row r="48" spans="1:8" ht="15.75">
      <c r="A48" s="26" t="s">
        <v>0</v>
      </c>
      <c r="B48" s="33">
        <v>41313.854166666664</v>
      </c>
      <c r="C48" s="26">
        <v>115</v>
      </c>
      <c r="D48" s="26">
        <v>81</v>
      </c>
      <c r="E48" s="26">
        <v>66</v>
      </c>
      <c r="F48" s="28">
        <v>92.33333333333333</v>
      </c>
      <c r="G48" s="26">
        <v>34</v>
      </c>
      <c r="H48" s="28">
        <v>75.9</v>
      </c>
    </row>
    <row r="49" spans="1:8" ht="15.75">
      <c r="A49" s="26" t="s">
        <v>0</v>
      </c>
      <c r="B49" s="33">
        <v>41313.875</v>
      </c>
      <c r="C49" s="26">
        <v>120</v>
      </c>
      <c r="D49" s="26">
        <v>79</v>
      </c>
      <c r="E49" s="26">
        <v>73</v>
      </c>
      <c r="F49" s="28">
        <v>92.66666666666667</v>
      </c>
      <c r="G49" s="26">
        <v>41</v>
      </c>
      <c r="H49" s="28">
        <v>87.6</v>
      </c>
    </row>
    <row r="50" spans="1:8" ht="15.75">
      <c r="A50" s="26" t="s">
        <v>0</v>
      </c>
      <c r="B50" s="33">
        <v>41313.895833333336</v>
      </c>
      <c r="C50" s="26">
        <v>118</v>
      </c>
      <c r="D50" s="26">
        <v>74</v>
      </c>
      <c r="E50" s="26">
        <v>69</v>
      </c>
      <c r="F50" s="28">
        <v>88.66666666666667</v>
      </c>
      <c r="G50" s="26">
        <v>44</v>
      </c>
      <c r="H50" s="28">
        <v>81.42</v>
      </c>
    </row>
    <row r="51" spans="1:8" ht="15.75">
      <c r="A51" s="26" t="s">
        <v>0</v>
      </c>
      <c r="B51" s="33">
        <v>41313.916666666664</v>
      </c>
      <c r="C51" s="26">
        <v>112</v>
      </c>
      <c r="D51" s="26">
        <v>75</v>
      </c>
      <c r="E51" s="26">
        <v>63</v>
      </c>
      <c r="F51" s="28">
        <v>87.33333333333333</v>
      </c>
      <c r="G51" s="26">
        <v>37</v>
      </c>
      <c r="H51" s="28">
        <v>70.56</v>
      </c>
    </row>
    <row r="52" spans="1:8" ht="15.75">
      <c r="A52" s="26" t="s">
        <v>0</v>
      </c>
      <c r="B52" s="33">
        <v>41313.9375</v>
      </c>
      <c r="C52" s="26">
        <v>112</v>
      </c>
      <c r="D52" s="26">
        <v>74</v>
      </c>
      <c r="E52" s="26">
        <v>62</v>
      </c>
      <c r="F52" s="28">
        <v>86.66666666666667</v>
      </c>
      <c r="G52" s="26">
        <v>38</v>
      </c>
      <c r="H52" s="28">
        <v>69.44</v>
      </c>
    </row>
    <row r="53" spans="1:8" ht="15.75">
      <c r="A53" s="26" t="s">
        <v>0</v>
      </c>
      <c r="B53" s="33">
        <v>41313.958333333336</v>
      </c>
      <c r="C53" s="26">
        <v>93</v>
      </c>
      <c r="D53" s="26">
        <v>64</v>
      </c>
      <c r="E53" s="26">
        <v>61</v>
      </c>
      <c r="F53" s="28">
        <v>73.66666666666667</v>
      </c>
      <c r="G53" s="26">
        <v>29</v>
      </c>
      <c r="H53" s="28">
        <v>56.73</v>
      </c>
    </row>
    <row r="54" spans="1:8" ht="15.75">
      <c r="A54" s="26" t="s">
        <v>0</v>
      </c>
      <c r="B54" s="33">
        <v>41313.979166666664</v>
      </c>
      <c r="C54" s="26">
        <v>96</v>
      </c>
      <c r="D54" s="26">
        <v>76</v>
      </c>
      <c r="E54" s="26">
        <v>60</v>
      </c>
      <c r="F54" s="28">
        <v>82.66666666666667</v>
      </c>
      <c r="G54" s="26">
        <v>20</v>
      </c>
      <c r="H54" s="28">
        <v>57.6</v>
      </c>
    </row>
    <row r="55" spans="1:8" ht="15.75">
      <c r="A55" s="26" t="s">
        <v>0</v>
      </c>
      <c r="B55" s="33">
        <v>41314</v>
      </c>
      <c r="C55" s="26">
        <v>120</v>
      </c>
      <c r="D55" s="26">
        <v>60</v>
      </c>
      <c r="E55" s="26">
        <v>62</v>
      </c>
      <c r="F55" s="28">
        <v>80</v>
      </c>
      <c r="G55" s="26">
        <v>60</v>
      </c>
      <c r="H55" s="28">
        <v>74.4</v>
      </c>
    </row>
    <row r="56" spans="1:8" ht="15.75">
      <c r="A56" s="26" t="s">
        <v>0</v>
      </c>
      <c r="B56" s="33">
        <v>41314.020833333336</v>
      </c>
      <c r="C56" s="26">
        <v>100</v>
      </c>
      <c r="D56" s="26">
        <v>61</v>
      </c>
      <c r="E56" s="26">
        <v>63</v>
      </c>
      <c r="F56" s="28">
        <v>74</v>
      </c>
      <c r="G56" s="26">
        <v>39</v>
      </c>
      <c r="H56" s="28">
        <v>63</v>
      </c>
    </row>
    <row r="57" spans="1:8" ht="15.75">
      <c r="A57" s="26" t="s">
        <v>0</v>
      </c>
      <c r="B57" s="33">
        <v>41314.041666666664</v>
      </c>
      <c r="C57" s="26">
        <v>123</v>
      </c>
      <c r="D57" s="26">
        <v>78</v>
      </c>
      <c r="E57" s="26">
        <v>66</v>
      </c>
      <c r="F57" s="28">
        <v>93</v>
      </c>
      <c r="G57" s="26">
        <v>45</v>
      </c>
      <c r="H57" s="28">
        <v>81.18</v>
      </c>
    </row>
    <row r="58" spans="1:8" ht="15.75">
      <c r="A58" s="26" t="s">
        <v>0</v>
      </c>
      <c r="B58" s="33">
        <v>41314.0625</v>
      </c>
      <c r="C58" s="26">
        <v>108</v>
      </c>
      <c r="D58" s="26">
        <v>63</v>
      </c>
      <c r="E58" s="26">
        <v>61</v>
      </c>
      <c r="F58" s="28">
        <v>78</v>
      </c>
      <c r="G58" s="26">
        <v>45</v>
      </c>
      <c r="H58" s="28">
        <v>65.88</v>
      </c>
    </row>
    <row r="59" spans="1:8" ht="15.75">
      <c r="A59" s="26" t="s">
        <v>0</v>
      </c>
      <c r="B59" s="33">
        <v>41314.083333333336</v>
      </c>
      <c r="C59" s="26">
        <v>116</v>
      </c>
      <c r="D59" s="26">
        <v>71</v>
      </c>
      <c r="E59" s="26">
        <v>62</v>
      </c>
      <c r="F59" s="28">
        <v>86</v>
      </c>
      <c r="G59" s="26">
        <v>45</v>
      </c>
      <c r="H59" s="28">
        <v>71.92</v>
      </c>
    </row>
    <row r="60" spans="1:8" ht="15.75">
      <c r="A60" s="26" t="s">
        <v>0</v>
      </c>
      <c r="B60" s="33">
        <v>41314.104166666664</v>
      </c>
      <c r="C60" s="26">
        <v>115</v>
      </c>
      <c r="D60" s="26">
        <v>77</v>
      </c>
      <c r="E60" s="26">
        <v>62</v>
      </c>
      <c r="F60" s="28">
        <v>89.66666666666667</v>
      </c>
      <c r="G60" s="26">
        <v>38</v>
      </c>
      <c r="H60" s="28">
        <v>71.3</v>
      </c>
    </row>
    <row r="61" spans="1:8" ht="15.75">
      <c r="A61" s="26" t="s">
        <v>0</v>
      </c>
      <c r="B61" s="33">
        <v>41314.125</v>
      </c>
      <c r="C61" s="26">
        <v>126</v>
      </c>
      <c r="D61" s="26">
        <v>79</v>
      </c>
      <c r="E61" s="26">
        <v>65</v>
      </c>
      <c r="F61" s="28">
        <v>94.66666666666667</v>
      </c>
      <c r="G61" s="26">
        <v>47</v>
      </c>
      <c r="H61" s="28">
        <v>81.9</v>
      </c>
    </row>
    <row r="62" spans="1:8" ht="15.75">
      <c r="A62" s="26" t="s">
        <v>0</v>
      </c>
      <c r="B62" s="33">
        <v>41314.145833333336</v>
      </c>
      <c r="C62" s="26">
        <v>124</v>
      </c>
      <c r="D62" s="26">
        <v>89</v>
      </c>
      <c r="E62" s="26">
        <v>68</v>
      </c>
      <c r="F62" s="28">
        <v>100.66666666666667</v>
      </c>
      <c r="G62" s="26">
        <v>35</v>
      </c>
      <c r="H62" s="28">
        <v>84.32</v>
      </c>
    </row>
    <row r="63" spans="1:8" ht="15.75">
      <c r="A63" s="26" t="s">
        <v>0</v>
      </c>
      <c r="B63" s="33">
        <v>41314.166666666664</v>
      </c>
      <c r="C63" s="26">
        <v>108</v>
      </c>
      <c r="D63" s="26">
        <v>68</v>
      </c>
      <c r="E63" s="26">
        <v>63</v>
      </c>
      <c r="F63" s="28">
        <v>81.33333333333333</v>
      </c>
      <c r="G63" s="26">
        <v>40</v>
      </c>
      <c r="H63" s="28">
        <v>68.04</v>
      </c>
    </row>
    <row r="64" spans="1:8" ht="15.75">
      <c r="A64" s="26" t="s">
        <v>0</v>
      </c>
      <c r="B64" s="33">
        <v>41314.1875</v>
      </c>
      <c r="C64" s="26">
        <v>122</v>
      </c>
      <c r="D64" s="26">
        <v>68</v>
      </c>
      <c r="E64" s="26">
        <v>63</v>
      </c>
      <c r="F64" s="28">
        <v>86</v>
      </c>
      <c r="G64" s="26">
        <v>54</v>
      </c>
      <c r="H64" s="28">
        <v>76.86</v>
      </c>
    </row>
    <row r="65" spans="1:8" ht="15.75">
      <c r="A65" s="26" t="s">
        <v>0</v>
      </c>
      <c r="B65" s="33">
        <v>41314.208333333336</v>
      </c>
      <c r="C65" s="26">
        <v>108</v>
      </c>
      <c r="D65" s="26">
        <v>74</v>
      </c>
      <c r="E65" s="26">
        <v>63</v>
      </c>
      <c r="F65" s="28">
        <v>85.33333333333333</v>
      </c>
      <c r="G65" s="26">
        <v>34</v>
      </c>
      <c r="H65" s="28">
        <v>68.04</v>
      </c>
    </row>
    <row r="66" spans="1:8" ht="15.75">
      <c r="A66" s="26" t="s">
        <v>0</v>
      </c>
      <c r="B66" s="33">
        <v>41314.229166666664</v>
      </c>
      <c r="C66" s="26">
        <v>137</v>
      </c>
      <c r="D66" s="26">
        <v>79</v>
      </c>
      <c r="E66" s="26">
        <v>63</v>
      </c>
      <c r="F66" s="28">
        <v>98.33333333333333</v>
      </c>
      <c r="G66" s="26">
        <v>58</v>
      </c>
      <c r="H66" s="28">
        <v>86.31</v>
      </c>
    </row>
    <row r="67" spans="1:8" ht="15.75">
      <c r="A67" s="26" t="s">
        <v>0</v>
      </c>
      <c r="B67" s="33">
        <v>41314.25</v>
      </c>
      <c r="C67" s="26">
        <v>106</v>
      </c>
      <c r="D67" s="26">
        <v>69</v>
      </c>
      <c r="E67" s="26">
        <v>62</v>
      </c>
      <c r="F67" s="28">
        <v>81.33333333333333</v>
      </c>
      <c r="G67" s="26">
        <v>37</v>
      </c>
      <c r="H67" s="28">
        <v>65.72</v>
      </c>
    </row>
    <row r="68" spans="1:8" ht="15.75">
      <c r="A68" s="26" t="s">
        <v>0</v>
      </c>
      <c r="B68" s="33">
        <v>41314.270833333336</v>
      </c>
      <c r="C68" s="26">
        <v>134</v>
      </c>
      <c r="D68" s="26">
        <v>89</v>
      </c>
      <c r="E68" s="26">
        <v>61</v>
      </c>
      <c r="F68" s="28">
        <v>104</v>
      </c>
      <c r="G68" s="26">
        <v>45</v>
      </c>
      <c r="H68" s="28">
        <v>81.74</v>
      </c>
    </row>
    <row r="69" spans="1:8" ht="15.75">
      <c r="A69" s="26" t="s">
        <v>0</v>
      </c>
      <c r="B69" s="33">
        <v>41314.291666666664</v>
      </c>
      <c r="C69" s="26">
        <v>143</v>
      </c>
      <c r="D69" s="26">
        <v>86</v>
      </c>
      <c r="E69" s="26">
        <v>60</v>
      </c>
      <c r="F69" s="28">
        <v>105</v>
      </c>
      <c r="G69" s="26">
        <v>57</v>
      </c>
      <c r="H69" s="28">
        <v>85.8</v>
      </c>
    </row>
    <row r="70" spans="1:8" ht="15.75">
      <c r="A70" s="26" t="s">
        <v>0</v>
      </c>
      <c r="B70" s="33">
        <v>41314.3125</v>
      </c>
      <c r="C70" s="26">
        <v>144</v>
      </c>
      <c r="D70" s="26">
        <v>90</v>
      </c>
      <c r="E70" s="26">
        <v>62</v>
      </c>
      <c r="F70" s="28">
        <v>108</v>
      </c>
      <c r="G70" s="26">
        <v>54</v>
      </c>
      <c r="H70" s="28">
        <v>89.28</v>
      </c>
    </row>
    <row r="71" spans="1:8" ht="15.75">
      <c r="A71" s="26" t="s">
        <v>0</v>
      </c>
      <c r="B71" s="33">
        <v>41314.333333333336</v>
      </c>
      <c r="C71" s="26">
        <v>135</v>
      </c>
      <c r="D71" s="26">
        <v>105</v>
      </c>
      <c r="E71" s="26">
        <v>81</v>
      </c>
      <c r="F71" s="28">
        <v>115</v>
      </c>
      <c r="G71" s="26">
        <v>30</v>
      </c>
      <c r="H71" s="28">
        <v>109.35</v>
      </c>
    </row>
    <row r="72" spans="1:8" ht="15.75">
      <c r="A72" s="26" t="s">
        <v>0</v>
      </c>
      <c r="B72" s="33">
        <v>41314.375</v>
      </c>
      <c r="C72" s="26">
        <v>120</v>
      </c>
      <c r="D72" s="26">
        <v>84</v>
      </c>
      <c r="E72" s="26">
        <v>69</v>
      </c>
      <c r="F72" s="28">
        <v>96</v>
      </c>
      <c r="G72" s="26">
        <v>36</v>
      </c>
      <c r="H72" s="28">
        <v>82.8</v>
      </c>
    </row>
    <row r="73" spans="1:8" ht="15.75">
      <c r="A73" s="26" t="s">
        <v>0</v>
      </c>
      <c r="B73" s="33">
        <v>41314.395833333336</v>
      </c>
      <c r="C73" s="26">
        <v>166</v>
      </c>
      <c r="D73" s="26">
        <v>149</v>
      </c>
      <c r="E73" s="26">
        <v>68</v>
      </c>
      <c r="F73" s="28">
        <v>154.66666666666666</v>
      </c>
      <c r="G73" s="26">
        <v>17</v>
      </c>
      <c r="H73" s="28">
        <v>112.88</v>
      </c>
    </row>
    <row r="74" spans="1:8" ht="15.75">
      <c r="A74" s="26" t="s">
        <v>0</v>
      </c>
      <c r="B74" s="33">
        <v>41314.416666666664</v>
      </c>
      <c r="C74" s="26">
        <v>130</v>
      </c>
      <c r="D74" s="26">
        <v>52</v>
      </c>
      <c r="E74" s="26">
        <v>71</v>
      </c>
      <c r="F74" s="28">
        <v>78</v>
      </c>
      <c r="G74" s="26">
        <v>78</v>
      </c>
      <c r="H74" s="28">
        <v>92.3</v>
      </c>
    </row>
    <row r="75" spans="1:8" ht="15.75">
      <c r="A75" s="26" t="s">
        <v>0</v>
      </c>
      <c r="B75" s="33">
        <v>41314.4375</v>
      </c>
      <c r="C75" s="26">
        <v>152</v>
      </c>
      <c r="D75" s="26">
        <v>104</v>
      </c>
      <c r="E75" s="26">
        <v>65</v>
      </c>
      <c r="F75" s="28">
        <v>120</v>
      </c>
      <c r="G75" s="26">
        <v>48</v>
      </c>
      <c r="H75" s="28">
        <v>98.8</v>
      </c>
    </row>
    <row r="76" spans="1:8" ht="15.75">
      <c r="A76" s="26" t="s">
        <v>0</v>
      </c>
      <c r="B76" s="33">
        <v>41314.458333333336</v>
      </c>
      <c r="C76" s="26">
        <v>150</v>
      </c>
      <c r="D76" s="26">
        <v>104</v>
      </c>
      <c r="E76" s="26">
        <v>60</v>
      </c>
      <c r="F76" s="28">
        <v>119.33333333333333</v>
      </c>
      <c r="G76" s="26">
        <v>46</v>
      </c>
      <c r="H76" s="28">
        <v>90</v>
      </c>
    </row>
    <row r="77" spans="1:8" ht="15.75">
      <c r="A77" s="26" t="s">
        <v>0</v>
      </c>
      <c r="B77" s="33">
        <v>41314.479166666664</v>
      </c>
      <c r="C77" s="26">
        <v>153</v>
      </c>
      <c r="D77" s="26">
        <v>103</v>
      </c>
      <c r="E77" s="26">
        <v>61</v>
      </c>
      <c r="F77" s="28">
        <v>119.66666666666667</v>
      </c>
      <c r="G77" s="26">
        <v>50</v>
      </c>
      <c r="H77" s="28">
        <v>93.33</v>
      </c>
    </row>
    <row r="78" spans="1:8" ht="15.75">
      <c r="A78" s="26" t="s">
        <v>0</v>
      </c>
      <c r="B78" s="33">
        <v>41314.5</v>
      </c>
      <c r="C78" s="26">
        <v>165</v>
      </c>
      <c r="D78" s="26">
        <v>110</v>
      </c>
      <c r="E78" s="26">
        <v>60</v>
      </c>
      <c r="F78" s="28">
        <v>128.33333333333334</v>
      </c>
      <c r="G78" s="26">
        <v>55</v>
      </c>
      <c r="H78" s="28">
        <v>99</v>
      </c>
    </row>
    <row r="79" spans="1:8" ht="15.75">
      <c r="A79" s="26" t="s">
        <v>0</v>
      </c>
      <c r="B79" s="33">
        <v>41314.520833333336</v>
      </c>
      <c r="C79" s="26">
        <v>163</v>
      </c>
      <c r="D79" s="26">
        <v>106</v>
      </c>
      <c r="E79" s="26">
        <v>60</v>
      </c>
      <c r="F79" s="28">
        <v>125</v>
      </c>
      <c r="G79" s="26">
        <v>57</v>
      </c>
      <c r="H79" s="28">
        <v>97.8</v>
      </c>
    </row>
    <row r="80" spans="1:8" ht="15.75">
      <c r="A80" s="26" t="s">
        <v>0</v>
      </c>
      <c r="B80" s="33">
        <v>41314.541666666664</v>
      </c>
      <c r="C80" s="26">
        <v>172</v>
      </c>
      <c r="D80" s="26">
        <v>106</v>
      </c>
      <c r="E80" s="26">
        <v>66</v>
      </c>
      <c r="F80" s="28">
        <v>128</v>
      </c>
      <c r="G80" s="26">
        <v>66</v>
      </c>
      <c r="H80" s="28">
        <v>113.52</v>
      </c>
    </row>
    <row r="81" spans="1:8" ht="15.75">
      <c r="A81" s="26" t="s">
        <v>0</v>
      </c>
      <c r="B81" s="33">
        <v>41314.5625</v>
      </c>
      <c r="C81" s="26">
        <v>178</v>
      </c>
      <c r="D81" s="26">
        <v>67</v>
      </c>
      <c r="E81" s="26">
        <v>68</v>
      </c>
      <c r="F81" s="28">
        <v>104</v>
      </c>
      <c r="G81" s="26">
        <v>111</v>
      </c>
      <c r="H81" s="28">
        <v>121.04</v>
      </c>
    </row>
    <row r="82" spans="1:8" ht="15.75">
      <c r="A82" s="26" t="s">
        <v>0</v>
      </c>
      <c r="B82" s="33">
        <v>41314.583333333336</v>
      </c>
      <c r="C82" s="26">
        <v>132</v>
      </c>
      <c r="D82" s="26">
        <v>83</v>
      </c>
      <c r="E82" s="26">
        <v>73</v>
      </c>
      <c r="F82" s="28">
        <v>99.33333333333333</v>
      </c>
      <c r="G82" s="26">
        <v>49</v>
      </c>
      <c r="H82" s="28">
        <v>96.36</v>
      </c>
    </row>
    <row r="83" spans="1:8" ht="15.75">
      <c r="A83" s="26" t="s">
        <v>0</v>
      </c>
      <c r="B83" s="33">
        <v>41314.604166666664</v>
      </c>
      <c r="C83" s="26">
        <v>140</v>
      </c>
      <c r="D83" s="26">
        <v>100</v>
      </c>
      <c r="E83" s="26">
        <v>88</v>
      </c>
      <c r="F83" s="28">
        <v>113.33333333333333</v>
      </c>
      <c r="G83" s="26">
        <v>40</v>
      </c>
      <c r="H83" s="28">
        <v>123.2</v>
      </c>
    </row>
    <row r="84" ht="15.75">
      <c r="B84" s="33">
        <v>41314.625</v>
      </c>
    </row>
    <row r="85" spans="1:8" ht="15.75">
      <c r="A85" s="26" t="s">
        <v>0</v>
      </c>
      <c r="B85" s="33">
        <v>41314.75</v>
      </c>
      <c r="C85" s="26">
        <v>159</v>
      </c>
      <c r="D85" s="26">
        <v>105</v>
      </c>
      <c r="E85" s="26">
        <v>71</v>
      </c>
      <c r="F85" s="28">
        <v>123</v>
      </c>
      <c r="G85" s="26">
        <v>54</v>
      </c>
      <c r="H85" s="28">
        <v>112.89</v>
      </c>
    </row>
    <row r="86" spans="1:8" ht="15.75">
      <c r="A86" s="26" t="s">
        <v>0</v>
      </c>
      <c r="B86" s="33">
        <v>41314.770833333336</v>
      </c>
      <c r="C86" s="26">
        <v>128</v>
      </c>
      <c r="D86" s="26">
        <v>81</v>
      </c>
      <c r="E86" s="26">
        <v>65</v>
      </c>
      <c r="F86" s="28">
        <v>96.66666666666667</v>
      </c>
      <c r="G86" s="26">
        <v>47</v>
      </c>
      <c r="H86" s="28">
        <v>83.2</v>
      </c>
    </row>
    <row r="87" spans="1:8" ht="15.75">
      <c r="A87" s="26" t="s">
        <v>0</v>
      </c>
      <c r="B87" s="33">
        <v>41314.791666666664</v>
      </c>
      <c r="C87" s="26">
        <v>127</v>
      </c>
      <c r="D87" s="26">
        <v>80</v>
      </c>
      <c r="E87" s="26">
        <v>71</v>
      </c>
      <c r="F87" s="28">
        <v>95.66666666666667</v>
      </c>
      <c r="G87" s="26">
        <v>47</v>
      </c>
      <c r="H87" s="28">
        <v>90.17</v>
      </c>
    </row>
    <row r="88" spans="1:8" ht="15.75">
      <c r="A88" s="26" t="s">
        <v>0</v>
      </c>
      <c r="B88" s="33">
        <v>41314.8125</v>
      </c>
      <c r="C88" s="26">
        <v>127</v>
      </c>
      <c r="D88" s="26">
        <v>75</v>
      </c>
      <c r="E88" s="26">
        <v>71</v>
      </c>
      <c r="F88" s="28">
        <v>92.33333333333333</v>
      </c>
      <c r="G88" s="26">
        <v>52</v>
      </c>
      <c r="H88" s="28">
        <v>90.17</v>
      </c>
    </row>
    <row r="89" spans="1:8" ht="15.75">
      <c r="A89" s="26" t="s">
        <v>0</v>
      </c>
      <c r="B89" s="33">
        <v>41314.833333333336</v>
      </c>
      <c r="C89" s="26">
        <v>150</v>
      </c>
      <c r="D89" s="26">
        <v>56</v>
      </c>
      <c r="E89" s="26">
        <v>68</v>
      </c>
      <c r="F89" s="28">
        <v>87.33333333333333</v>
      </c>
      <c r="G89" s="26">
        <v>94</v>
      </c>
      <c r="H89" s="28">
        <v>102</v>
      </c>
    </row>
    <row r="90" spans="1:8" ht="15.75">
      <c r="A90" s="26" t="s">
        <v>0</v>
      </c>
      <c r="B90" s="33">
        <v>41314.854166666664</v>
      </c>
      <c r="C90" s="26">
        <v>150</v>
      </c>
      <c r="D90" s="26">
        <v>87</v>
      </c>
      <c r="E90" s="26">
        <v>63</v>
      </c>
      <c r="F90" s="28">
        <v>108</v>
      </c>
      <c r="G90" s="26">
        <v>63</v>
      </c>
      <c r="H90" s="28">
        <v>94.5</v>
      </c>
    </row>
    <row r="91" spans="1:8" ht="15.75">
      <c r="A91" s="26" t="s">
        <v>0</v>
      </c>
      <c r="B91" s="33">
        <v>41314.875</v>
      </c>
      <c r="C91" s="26">
        <v>136</v>
      </c>
      <c r="D91" s="26">
        <v>93</v>
      </c>
      <c r="E91" s="26">
        <v>60</v>
      </c>
      <c r="F91" s="28">
        <v>107.33333333333333</v>
      </c>
      <c r="G91" s="26">
        <v>43</v>
      </c>
      <c r="H91" s="28">
        <v>81.6</v>
      </c>
    </row>
    <row r="92" spans="1:8" ht="15.75">
      <c r="A92" s="26" t="s">
        <v>0</v>
      </c>
      <c r="B92" s="33">
        <v>41314.895833333336</v>
      </c>
      <c r="C92" s="26">
        <v>125</v>
      </c>
      <c r="D92" s="26">
        <v>80</v>
      </c>
      <c r="E92" s="26">
        <v>66</v>
      </c>
      <c r="F92" s="28">
        <v>95</v>
      </c>
      <c r="G92" s="26">
        <v>45</v>
      </c>
      <c r="H92" s="28">
        <v>82.5</v>
      </c>
    </row>
    <row r="93" spans="1:8" ht="15.75">
      <c r="A93" s="26" t="s">
        <v>0</v>
      </c>
      <c r="B93" s="33">
        <v>41314.916666666664</v>
      </c>
      <c r="C93" s="26">
        <v>125</v>
      </c>
      <c r="D93" s="26">
        <v>85</v>
      </c>
      <c r="E93" s="26">
        <v>63</v>
      </c>
      <c r="F93" s="28">
        <v>98.33333333333333</v>
      </c>
      <c r="G93" s="26">
        <v>40</v>
      </c>
      <c r="H93" s="28">
        <v>78.75</v>
      </c>
    </row>
    <row r="94" spans="1:8" ht="15.75">
      <c r="A94" s="26" t="s">
        <v>0</v>
      </c>
      <c r="B94" s="33">
        <v>41314.9375</v>
      </c>
      <c r="C94" s="26">
        <v>127</v>
      </c>
      <c r="D94" s="26">
        <v>88</v>
      </c>
      <c r="E94" s="26">
        <v>66</v>
      </c>
      <c r="F94" s="28">
        <v>101</v>
      </c>
      <c r="G94" s="26">
        <v>39</v>
      </c>
      <c r="H94" s="28">
        <v>83.82</v>
      </c>
    </row>
    <row r="95" spans="1:8" ht="15.75">
      <c r="A95" s="26" t="s">
        <v>0</v>
      </c>
      <c r="B95" s="33">
        <v>41314.958333333336</v>
      </c>
      <c r="C95" s="26">
        <v>115</v>
      </c>
      <c r="D95" s="26">
        <v>74</v>
      </c>
      <c r="E95" s="26">
        <v>68</v>
      </c>
      <c r="F95" s="28">
        <v>87.66666666666667</v>
      </c>
      <c r="G95" s="26">
        <v>41</v>
      </c>
      <c r="H95" s="28">
        <v>78.2</v>
      </c>
    </row>
    <row r="96" spans="1:8" ht="15.75">
      <c r="A96" s="26" t="s">
        <v>0</v>
      </c>
      <c r="B96" s="33">
        <v>41315</v>
      </c>
      <c r="C96" s="26">
        <v>109</v>
      </c>
      <c r="D96" s="26">
        <v>67</v>
      </c>
      <c r="E96" s="26">
        <v>63</v>
      </c>
      <c r="F96" s="28">
        <v>81</v>
      </c>
      <c r="G96" s="26">
        <v>42</v>
      </c>
      <c r="H96" s="28">
        <v>68.67</v>
      </c>
    </row>
    <row r="97" spans="1:8" ht="15.75">
      <c r="A97" s="26" t="s">
        <v>0</v>
      </c>
      <c r="B97" s="33">
        <v>41315.020833333336</v>
      </c>
      <c r="C97" s="26">
        <v>94</v>
      </c>
      <c r="D97" s="26">
        <v>49</v>
      </c>
      <c r="E97" s="26">
        <v>62</v>
      </c>
      <c r="F97" s="28">
        <v>64</v>
      </c>
      <c r="G97" s="26">
        <v>45</v>
      </c>
      <c r="H97" s="28">
        <v>58.28</v>
      </c>
    </row>
    <row r="98" spans="1:8" ht="15.75">
      <c r="A98" s="26" t="s">
        <v>0</v>
      </c>
      <c r="B98" s="33">
        <v>41315.041666666664</v>
      </c>
      <c r="C98" s="26">
        <v>97</v>
      </c>
      <c r="D98" s="26">
        <v>56</v>
      </c>
      <c r="E98" s="26">
        <v>62</v>
      </c>
      <c r="F98" s="28">
        <v>69.66666666666667</v>
      </c>
      <c r="G98" s="26">
        <v>41</v>
      </c>
      <c r="H98" s="28">
        <v>60.14</v>
      </c>
    </row>
    <row r="99" spans="1:8" ht="15.75">
      <c r="A99" s="26" t="s">
        <v>0</v>
      </c>
      <c r="B99" s="33">
        <v>41315.0625</v>
      </c>
      <c r="C99" s="26">
        <v>108</v>
      </c>
      <c r="D99" s="26">
        <v>71</v>
      </c>
      <c r="E99" s="26">
        <v>62</v>
      </c>
      <c r="F99" s="28">
        <v>83.33333333333333</v>
      </c>
      <c r="G99" s="26">
        <v>37</v>
      </c>
      <c r="H99" s="28">
        <v>66.96</v>
      </c>
    </row>
    <row r="100" spans="1:8" ht="15.75">
      <c r="A100" s="26" t="s">
        <v>0</v>
      </c>
      <c r="B100" s="33">
        <v>41315.083333333336</v>
      </c>
      <c r="C100" s="26">
        <v>112</v>
      </c>
      <c r="D100" s="26">
        <v>73</v>
      </c>
      <c r="E100" s="26">
        <v>63</v>
      </c>
      <c r="F100" s="28">
        <v>86</v>
      </c>
      <c r="G100" s="26">
        <v>39</v>
      </c>
      <c r="H100" s="28">
        <v>70.56</v>
      </c>
    </row>
    <row r="101" spans="1:8" ht="15.75">
      <c r="A101" s="26" t="s">
        <v>0</v>
      </c>
      <c r="B101" s="33">
        <v>41315.104166666664</v>
      </c>
      <c r="C101" s="26">
        <v>95</v>
      </c>
      <c r="D101" s="26">
        <v>62</v>
      </c>
      <c r="E101" s="26">
        <v>63</v>
      </c>
      <c r="F101" s="28">
        <v>73</v>
      </c>
      <c r="G101" s="26">
        <v>33</v>
      </c>
      <c r="H101" s="28">
        <v>59.85</v>
      </c>
    </row>
    <row r="102" spans="1:8" ht="15.75">
      <c r="A102" s="26" t="s">
        <v>0</v>
      </c>
      <c r="B102" s="33">
        <v>41315.125</v>
      </c>
      <c r="C102" s="26">
        <v>91</v>
      </c>
      <c r="D102" s="26">
        <v>59</v>
      </c>
      <c r="E102" s="26">
        <v>62</v>
      </c>
      <c r="F102" s="28">
        <v>69.66666666666667</v>
      </c>
      <c r="G102" s="26">
        <v>32</v>
      </c>
      <c r="H102" s="28">
        <v>56.42</v>
      </c>
    </row>
    <row r="103" spans="1:8" ht="15.75">
      <c r="A103" s="26" t="s">
        <v>0</v>
      </c>
      <c r="B103" s="33">
        <v>41315.145833333336</v>
      </c>
      <c r="C103" s="26">
        <v>118</v>
      </c>
      <c r="D103" s="26">
        <v>76</v>
      </c>
      <c r="E103" s="26">
        <v>62</v>
      </c>
      <c r="F103" s="28">
        <v>90</v>
      </c>
      <c r="G103" s="26">
        <v>42</v>
      </c>
      <c r="H103" s="28">
        <v>73.16</v>
      </c>
    </row>
    <row r="104" spans="1:8" ht="15.75">
      <c r="A104" s="26" t="s">
        <v>0</v>
      </c>
      <c r="B104" s="33">
        <v>41315.166666666664</v>
      </c>
      <c r="C104" s="26">
        <v>121</v>
      </c>
      <c r="D104" s="26">
        <v>75</v>
      </c>
      <c r="E104" s="26">
        <v>61</v>
      </c>
      <c r="F104" s="28">
        <v>90.33333333333333</v>
      </c>
      <c r="G104" s="26">
        <v>46</v>
      </c>
      <c r="H104" s="28">
        <v>73.81</v>
      </c>
    </row>
    <row r="105" spans="1:8" ht="15.75">
      <c r="A105" s="26" t="s">
        <v>0</v>
      </c>
      <c r="B105" s="33">
        <v>41315.1875</v>
      </c>
      <c r="C105" s="26">
        <v>111</v>
      </c>
      <c r="D105" s="26">
        <v>68</v>
      </c>
      <c r="E105" s="26">
        <v>63</v>
      </c>
      <c r="F105" s="28">
        <v>82.33333333333333</v>
      </c>
      <c r="G105" s="26">
        <v>43</v>
      </c>
      <c r="H105" s="28">
        <v>69.93</v>
      </c>
    </row>
    <row r="106" spans="1:8" ht="15.75">
      <c r="A106" s="26" t="s">
        <v>0</v>
      </c>
      <c r="B106" s="33">
        <v>41315.208333333336</v>
      </c>
      <c r="C106" s="26">
        <v>99</v>
      </c>
      <c r="D106" s="26">
        <v>65</v>
      </c>
      <c r="E106" s="26">
        <v>62</v>
      </c>
      <c r="F106" s="28">
        <v>76.33333333333333</v>
      </c>
      <c r="G106" s="26">
        <v>34</v>
      </c>
      <c r="H106" s="28">
        <v>61.38</v>
      </c>
    </row>
    <row r="107" spans="1:8" ht="15.75">
      <c r="A107" s="26" t="s">
        <v>0</v>
      </c>
      <c r="B107" s="33">
        <v>41315.229166666664</v>
      </c>
      <c r="C107" s="26">
        <v>128</v>
      </c>
      <c r="D107" s="26">
        <v>83</v>
      </c>
      <c r="E107" s="26">
        <v>61</v>
      </c>
      <c r="F107" s="28">
        <v>98</v>
      </c>
      <c r="G107" s="26">
        <v>45</v>
      </c>
      <c r="H107" s="28">
        <v>78.08</v>
      </c>
    </row>
    <row r="108" spans="1:8" ht="15.75">
      <c r="A108" s="26" t="s">
        <v>0</v>
      </c>
      <c r="B108" s="33">
        <v>41315.25</v>
      </c>
      <c r="C108" s="26">
        <v>105</v>
      </c>
      <c r="D108" s="26">
        <v>65</v>
      </c>
      <c r="E108" s="26">
        <v>61</v>
      </c>
      <c r="F108" s="28">
        <v>78.33333333333333</v>
      </c>
      <c r="G108" s="26">
        <v>40</v>
      </c>
      <c r="H108" s="28">
        <v>64.05</v>
      </c>
    </row>
    <row r="109" spans="1:8" ht="15.75">
      <c r="A109" s="26" t="s">
        <v>0</v>
      </c>
      <c r="B109" s="33">
        <v>41315.270833333336</v>
      </c>
      <c r="C109" s="26">
        <v>129</v>
      </c>
      <c r="D109" s="26">
        <v>80</v>
      </c>
      <c r="E109" s="26">
        <v>61</v>
      </c>
      <c r="F109" s="28">
        <v>96.33333333333333</v>
      </c>
      <c r="G109" s="26">
        <v>49</v>
      </c>
      <c r="H109" s="28">
        <v>78.69</v>
      </c>
    </row>
    <row r="110" spans="1:8" ht="15.75">
      <c r="A110" s="26" t="s">
        <v>0</v>
      </c>
      <c r="B110" s="33">
        <v>41315.291666666664</v>
      </c>
      <c r="C110" s="26">
        <v>113</v>
      </c>
      <c r="D110" s="26">
        <v>76</v>
      </c>
      <c r="E110" s="26">
        <v>58</v>
      </c>
      <c r="F110" s="28">
        <v>88.33333333333333</v>
      </c>
      <c r="G110" s="26">
        <v>37</v>
      </c>
      <c r="H110" s="28">
        <v>65.54</v>
      </c>
    </row>
    <row r="111" spans="1:8" ht="15.75">
      <c r="A111" s="26" t="s">
        <v>0</v>
      </c>
      <c r="B111" s="33">
        <v>41315.3125</v>
      </c>
      <c r="C111" s="26">
        <v>117</v>
      </c>
      <c r="D111" s="26">
        <v>76</v>
      </c>
      <c r="E111" s="26">
        <v>57</v>
      </c>
      <c r="F111" s="28">
        <v>89.66666666666667</v>
      </c>
      <c r="G111" s="26">
        <v>41</v>
      </c>
      <c r="H111" s="28">
        <v>66.69</v>
      </c>
    </row>
    <row r="112" spans="1:8" ht="15.75">
      <c r="A112" s="26" t="s">
        <v>0</v>
      </c>
      <c r="B112" s="33">
        <v>41315.333333333336</v>
      </c>
      <c r="C112" s="26">
        <v>116</v>
      </c>
      <c r="D112" s="26">
        <v>87</v>
      </c>
      <c r="E112" s="26">
        <v>60</v>
      </c>
      <c r="F112" s="28">
        <v>96.66666666666667</v>
      </c>
      <c r="G112" s="26">
        <v>29</v>
      </c>
      <c r="H112" s="28">
        <v>69.6</v>
      </c>
    </row>
    <row r="113" spans="1:8" ht="15.75">
      <c r="A113" s="26" t="s">
        <v>0</v>
      </c>
      <c r="B113" s="33">
        <v>41315.354166666664</v>
      </c>
      <c r="C113" s="26">
        <v>118</v>
      </c>
      <c r="D113" s="26">
        <v>72</v>
      </c>
      <c r="E113" s="26">
        <v>58</v>
      </c>
      <c r="F113" s="28">
        <v>87.33333333333333</v>
      </c>
      <c r="G113" s="26">
        <v>46</v>
      </c>
      <c r="H113" s="28">
        <v>68.44</v>
      </c>
    </row>
    <row r="114" spans="1:8" ht="15.75">
      <c r="A114" s="26" t="s">
        <v>0</v>
      </c>
      <c r="B114" s="33">
        <v>41315.375</v>
      </c>
      <c r="C114" s="26">
        <v>132</v>
      </c>
      <c r="D114" s="26">
        <v>84</v>
      </c>
      <c r="E114" s="26">
        <v>58</v>
      </c>
      <c r="F114" s="28">
        <v>100</v>
      </c>
      <c r="G114" s="26">
        <v>48</v>
      </c>
      <c r="H114" s="28">
        <v>76.56</v>
      </c>
    </row>
    <row r="115" spans="1:8" ht="15.75">
      <c r="A115" s="26" t="s">
        <v>0</v>
      </c>
      <c r="B115" s="33">
        <v>41315.395833333336</v>
      </c>
      <c r="C115" s="26">
        <v>138</v>
      </c>
      <c r="D115" s="26">
        <v>89</v>
      </c>
      <c r="E115" s="26">
        <v>76</v>
      </c>
      <c r="F115" s="28">
        <v>105.33333333333333</v>
      </c>
      <c r="G115" s="26">
        <v>49</v>
      </c>
      <c r="H115" s="28">
        <v>104.88</v>
      </c>
    </row>
    <row r="116" spans="1:8" ht="15.75">
      <c r="A116" s="26" t="s">
        <v>0</v>
      </c>
      <c r="B116" s="33">
        <v>41315.416666666664</v>
      </c>
      <c r="C116" s="26">
        <v>142</v>
      </c>
      <c r="D116" s="26">
        <v>95</v>
      </c>
      <c r="E116" s="26">
        <v>73</v>
      </c>
      <c r="F116" s="28">
        <v>110.66666666666667</v>
      </c>
      <c r="G116" s="26">
        <v>47</v>
      </c>
      <c r="H116" s="28">
        <v>103.66</v>
      </c>
    </row>
    <row r="117" spans="1:8" ht="15.75">
      <c r="A117" s="26" t="s">
        <v>0</v>
      </c>
      <c r="B117" s="33">
        <v>41315.4375</v>
      </c>
      <c r="C117" s="26">
        <v>113</v>
      </c>
      <c r="D117" s="26">
        <v>80</v>
      </c>
      <c r="E117" s="26">
        <v>88</v>
      </c>
      <c r="F117" s="28">
        <v>91</v>
      </c>
      <c r="G117" s="26">
        <v>33</v>
      </c>
      <c r="H117" s="28">
        <v>99.44</v>
      </c>
    </row>
    <row r="118" spans="1:8" ht="15.75">
      <c r="A118" s="26" t="s">
        <v>0</v>
      </c>
      <c r="B118" s="33">
        <v>41315.458333333336</v>
      </c>
      <c r="C118" s="26">
        <v>122</v>
      </c>
      <c r="D118" s="26">
        <v>81</v>
      </c>
      <c r="E118" s="26">
        <v>66</v>
      </c>
      <c r="F118" s="28">
        <v>94.66666666666667</v>
      </c>
      <c r="G118" s="26">
        <v>41</v>
      </c>
      <c r="H118" s="28">
        <v>80.52</v>
      </c>
    </row>
    <row r="119" spans="1:8" ht="15.75">
      <c r="A119" s="26" t="s">
        <v>0</v>
      </c>
      <c r="B119" s="33">
        <v>41315.479166666664</v>
      </c>
      <c r="C119" s="26">
        <v>110</v>
      </c>
      <c r="D119" s="26">
        <v>76</v>
      </c>
      <c r="E119" s="26">
        <v>75</v>
      </c>
      <c r="F119" s="28">
        <v>87.33333333333333</v>
      </c>
      <c r="G119" s="26">
        <v>34</v>
      </c>
      <c r="H119" s="28">
        <v>82.5</v>
      </c>
    </row>
    <row r="120" spans="1:8" ht="15.75">
      <c r="A120" s="26" t="s">
        <v>0</v>
      </c>
      <c r="B120" s="33">
        <v>41315.5</v>
      </c>
      <c r="C120" s="26">
        <v>129</v>
      </c>
      <c r="D120" s="26">
        <v>84</v>
      </c>
      <c r="E120" s="26">
        <v>62</v>
      </c>
      <c r="F120" s="28">
        <v>99</v>
      </c>
      <c r="G120" s="26">
        <v>45</v>
      </c>
      <c r="H120" s="28">
        <v>79.98</v>
      </c>
    </row>
    <row r="121" spans="1:8" ht="15.75">
      <c r="A121" s="26" t="s">
        <v>0</v>
      </c>
      <c r="B121" s="33">
        <v>41315.520833333336</v>
      </c>
      <c r="C121" s="26">
        <v>134</v>
      </c>
      <c r="D121" s="26">
        <v>85</v>
      </c>
      <c r="E121" s="26">
        <v>69</v>
      </c>
      <c r="F121" s="28">
        <v>101.33333333333333</v>
      </c>
      <c r="G121" s="26">
        <v>49</v>
      </c>
      <c r="H121" s="28">
        <v>92.46</v>
      </c>
    </row>
    <row r="122" spans="1:8" ht="15.75">
      <c r="A122" s="26" t="s">
        <v>0</v>
      </c>
      <c r="B122" s="33">
        <v>41315.541666666664</v>
      </c>
      <c r="C122" s="26">
        <v>120</v>
      </c>
      <c r="D122" s="26">
        <v>77</v>
      </c>
      <c r="E122" s="26">
        <v>65</v>
      </c>
      <c r="F122" s="28">
        <v>91.33333333333333</v>
      </c>
      <c r="G122" s="26">
        <v>43</v>
      </c>
      <c r="H122" s="28">
        <v>78</v>
      </c>
    </row>
    <row r="123" spans="1:8" ht="15.75">
      <c r="A123" s="26" t="s">
        <v>0</v>
      </c>
      <c r="B123" s="33">
        <v>41315.5625</v>
      </c>
      <c r="C123" s="26">
        <v>130</v>
      </c>
      <c r="D123" s="26">
        <v>87</v>
      </c>
      <c r="E123" s="26">
        <v>61</v>
      </c>
      <c r="F123" s="28">
        <v>101.33333333333333</v>
      </c>
      <c r="G123" s="26">
        <v>43</v>
      </c>
      <c r="H123" s="28">
        <v>79.3</v>
      </c>
    </row>
    <row r="124" spans="1:8" ht="15.75">
      <c r="A124" s="26" t="s">
        <v>0</v>
      </c>
      <c r="B124" s="33">
        <v>41315.583333333336</v>
      </c>
      <c r="C124" s="26">
        <v>130</v>
      </c>
      <c r="D124" s="26">
        <v>85</v>
      </c>
      <c r="E124" s="26">
        <v>63</v>
      </c>
      <c r="F124" s="28">
        <v>100</v>
      </c>
      <c r="G124" s="26">
        <v>45</v>
      </c>
      <c r="H124" s="28">
        <v>81.9</v>
      </c>
    </row>
    <row r="125" spans="1:8" ht="15.75">
      <c r="A125" s="26" t="s">
        <v>0</v>
      </c>
      <c r="B125" s="33">
        <v>41315.604166666664</v>
      </c>
      <c r="C125" s="26">
        <v>124</v>
      </c>
      <c r="D125" s="26">
        <v>84</v>
      </c>
      <c r="E125" s="26">
        <v>83</v>
      </c>
      <c r="F125" s="28">
        <v>97.33333333333333</v>
      </c>
      <c r="G125" s="26">
        <v>40</v>
      </c>
      <c r="H125" s="28">
        <v>102.92</v>
      </c>
    </row>
    <row r="126" spans="1:8" ht="15.75">
      <c r="A126" s="26" t="s">
        <v>0</v>
      </c>
      <c r="B126" s="33">
        <v>41315.625</v>
      </c>
      <c r="C126" s="26">
        <v>137</v>
      </c>
      <c r="D126" s="26">
        <v>49</v>
      </c>
      <c r="E126" s="26">
        <v>63</v>
      </c>
      <c r="F126" s="28">
        <v>78.33333333333333</v>
      </c>
      <c r="G126" s="26">
        <v>88</v>
      </c>
      <c r="H126" s="28">
        <v>86.31</v>
      </c>
    </row>
    <row r="127" spans="1:8" ht="15.75">
      <c r="A127" s="26" t="s">
        <v>0</v>
      </c>
      <c r="B127" s="33">
        <v>41315.645833333336</v>
      </c>
      <c r="C127" s="26">
        <v>133</v>
      </c>
      <c r="D127" s="26">
        <v>90</v>
      </c>
      <c r="E127" s="26">
        <v>62</v>
      </c>
      <c r="F127" s="28">
        <v>104.33333333333333</v>
      </c>
      <c r="G127" s="26">
        <v>43</v>
      </c>
      <c r="H127" s="28">
        <v>82.46</v>
      </c>
    </row>
    <row r="128" spans="1:8" ht="15.75">
      <c r="A128" s="26" t="s">
        <v>0</v>
      </c>
      <c r="B128" s="33">
        <v>41315.666666666664</v>
      </c>
      <c r="C128" s="26">
        <v>144</v>
      </c>
      <c r="D128" s="26">
        <v>97</v>
      </c>
      <c r="E128" s="26">
        <v>65</v>
      </c>
      <c r="F128" s="28">
        <v>112.66666666666667</v>
      </c>
      <c r="G128" s="26">
        <v>47</v>
      </c>
      <c r="H128" s="28">
        <v>93.6</v>
      </c>
    </row>
    <row r="129" spans="1:8" ht="15.75">
      <c r="A129" s="26" t="s">
        <v>0</v>
      </c>
      <c r="B129" s="33">
        <v>41315.6875</v>
      </c>
      <c r="C129" s="26">
        <v>156</v>
      </c>
      <c r="D129" s="26">
        <v>96</v>
      </c>
      <c r="E129" s="26">
        <v>63</v>
      </c>
      <c r="F129" s="28">
        <v>116</v>
      </c>
      <c r="G129" s="26">
        <v>60</v>
      </c>
      <c r="H129" s="28">
        <v>98.28</v>
      </c>
    </row>
    <row r="130" spans="1:8" ht="15.75">
      <c r="A130" s="26" t="s">
        <v>0</v>
      </c>
      <c r="B130" s="33">
        <v>41315.708333333336</v>
      </c>
      <c r="C130" s="26">
        <v>193</v>
      </c>
      <c r="D130" s="26">
        <v>115</v>
      </c>
      <c r="E130" s="26">
        <v>69</v>
      </c>
      <c r="F130" s="28">
        <v>141</v>
      </c>
      <c r="G130" s="26">
        <v>78</v>
      </c>
      <c r="H130" s="28">
        <v>133.17</v>
      </c>
    </row>
    <row r="131" spans="1:8" ht="15.75">
      <c r="A131" s="26" t="s">
        <v>0</v>
      </c>
      <c r="B131" s="33">
        <v>41315.729166666664</v>
      </c>
      <c r="C131" s="26">
        <v>201</v>
      </c>
      <c r="D131" s="26">
        <v>125</v>
      </c>
      <c r="E131" s="26">
        <v>63</v>
      </c>
      <c r="F131" s="28">
        <v>150.33333333333334</v>
      </c>
      <c r="G131" s="26">
        <v>76</v>
      </c>
      <c r="H131" s="28">
        <v>126.63</v>
      </c>
    </row>
    <row r="132" spans="1:8" ht="15.75">
      <c r="A132" s="26" t="s">
        <v>0</v>
      </c>
      <c r="B132" s="33">
        <v>41315.75</v>
      </c>
      <c r="C132" s="26">
        <v>198</v>
      </c>
      <c r="D132" s="26">
        <v>117</v>
      </c>
      <c r="E132" s="26">
        <v>58</v>
      </c>
      <c r="F132" s="28">
        <v>144</v>
      </c>
      <c r="G132" s="26">
        <v>81</v>
      </c>
      <c r="H132" s="28">
        <v>114.84</v>
      </c>
    </row>
    <row r="133" spans="1:8" ht="15.75">
      <c r="A133" s="26" t="s">
        <v>0</v>
      </c>
      <c r="B133" s="33">
        <v>41315.770833333336</v>
      </c>
      <c r="C133" s="26">
        <v>181</v>
      </c>
      <c r="D133" s="26">
        <v>115</v>
      </c>
      <c r="E133" s="26">
        <v>63</v>
      </c>
      <c r="F133" s="28">
        <v>137</v>
      </c>
      <c r="G133" s="26">
        <v>66</v>
      </c>
      <c r="H133" s="28">
        <v>114.03</v>
      </c>
    </row>
    <row r="134" spans="1:8" ht="15.75">
      <c r="A134" s="26" t="s">
        <v>0</v>
      </c>
      <c r="B134" s="33">
        <v>41315.791666666664</v>
      </c>
      <c r="C134" s="26">
        <v>174</v>
      </c>
      <c r="D134" s="26">
        <v>113</v>
      </c>
      <c r="E134" s="26">
        <v>63</v>
      </c>
      <c r="F134" s="28">
        <v>133.33333333333334</v>
      </c>
      <c r="G134" s="26">
        <v>61</v>
      </c>
      <c r="H134" s="28">
        <v>109.62</v>
      </c>
    </row>
    <row r="135" spans="1:8" ht="15.75">
      <c r="A135" s="26" t="s">
        <v>0</v>
      </c>
      <c r="B135" s="33">
        <v>41315.8125</v>
      </c>
      <c r="C135" s="26">
        <v>153</v>
      </c>
      <c r="D135" s="26">
        <v>103</v>
      </c>
      <c r="E135" s="26">
        <v>71</v>
      </c>
      <c r="F135" s="28">
        <v>119.66666666666667</v>
      </c>
      <c r="G135" s="26">
        <v>50</v>
      </c>
      <c r="H135" s="28">
        <v>108.63</v>
      </c>
    </row>
    <row r="136" spans="1:8" ht="15.75">
      <c r="A136" s="26" t="s">
        <v>0</v>
      </c>
      <c r="B136" s="33">
        <v>41315.833333333336</v>
      </c>
      <c r="C136" s="26">
        <v>157</v>
      </c>
      <c r="D136" s="26">
        <v>102</v>
      </c>
      <c r="E136" s="26">
        <v>88</v>
      </c>
      <c r="F136" s="28">
        <v>120.33333333333333</v>
      </c>
      <c r="G136" s="26">
        <v>55</v>
      </c>
      <c r="H136" s="28">
        <v>138.16</v>
      </c>
    </row>
    <row r="137" spans="1:8" ht="15.75">
      <c r="A137" s="26" t="s">
        <v>0</v>
      </c>
      <c r="B137" s="33">
        <v>41315.854166666664</v>
      </c>
      <c r="C137" s="26">
        <v>135</v>
      </c>
      <c r="D137" s="26">
        <v>91</v>
      </c>
      <c r="E137" s="26">
        <v>63</v>
      </c>
      <c r="F137" s="28">
        <v>105.66666666666667</v>
      </c>
      <c r="G137" s="26">
        <v>44</v>
      </c>
      <c r="H137" s="28">
        <v>85.05</v>
      </c>
    </row>
    <row r="138" spans="1:8" ht="15.75">
      <c r="A138" s="26" t="s">
        <v>0</v>
      </c>
      <c r="B138" s="33">
        <v>41315.875</v>
      </c>
      <c r="C138" s="26">
        <v>135</v>
      </c>
      <c r="D138" s="26">
        <v>84</v>
      </c>
      <c r="E138" s="26">
        <v>66</v>
      </c>
      <c r="F138" s="28">
        <v>101</v>
      </c>
      <c r="G138" s="26">
        <v>51</v>
      </c>
      <c r="H138" s="28">
        <v>89.1</v>
      </c>
    </row>
    <row r="139" spans="1:8" ht="15.75">
      <c r="A139" s="26" t="s">
        <v>0</v>
      </c>
      <c r="B139" s="33">
        <v>41315.895833333336</v>
      </c>
      <c r="C139" s="26">
        <v>138</v>
      </c>
      <c r="D139" s="26">
        <v>89</v>
      </c>
      <c r="E139" s="26">
        <v>73</v>
      </c>
      <c r="F139" s="28">
        <v>105.33333333333333</v>
      </c>
      <c r="G139" s="26">
        <v>49</v>
      </c>
      <c r="H139" s="28">
        <v>100.74</v>
      </c>
    </row>
    <row r="140" spans="1:8" ht="15.75">
      <c r="A140" s="26" t="s">
        <v>0</v>
      </c>
      <c r="B140" s="33">
        <v>41315.916666666664</v>
      </c>
      <c r="C140" s="26">
        <v>154</v>
      </c>
      <c r="D140" s="26">
        <v>96</v>
      </c>
      <c r="E140" s="26">
        <v>62</v>
      </c>
      <c r="F140" s="28">
        <v>115.33333333333333</v>
      </c>
      <c r="G140" s="26">
        <v>58</v>
      </c>
      <c r="H140" s="28">
        <v>95.48</v>
      </c>
    </row>
    <row r="141" spans="1:8" ht="15.75">
      <c r="A141" s="26" t="s">
        <v>0</v>
      </c>
      <c r="B141" s="33">
        <v>41315.9375</v>
      </c>
      <c r="C141" s="26">
        <v>128</v>
      </c>
      <c r="D141" s="26">
        <v>82</v>
      </c>
      <c r="E141" s="26">
        <v>58</v>
      </c>
      <c r="F141" s="28">
        <v>97.33333333333333</v>
      </c>
      <c r="G141" s="26">
        <v>46</v>
      </c>
      <c r="H141" s="28">
        <v>74.24</v>
      </c>
    </row>
    <row r="142" spans="1:8" ht="15.75">
      <c r="A142" s="26" t="s">
        <v>0</v>
      </c>
      <c r="B142" s="33">
        <v>41315.958333333336</v>
      </c>
      <c r="C142" s="26">
        <v>123</v>
      </c>
      <c r="D142" s="26">
        <v>88</v>
      </c>
      <c r="E142" s="26">
        <v>60</v>
      </c>
      <c r="F142" s="28">
        <v>99.66666666666667</v>
      </c>
      <c r="G142" s="26">
        <v>35</v>
      </c>
      <c r="H142" s="28">
        <v>73.8</v>
      </c>
    </row>
    <row r="143" spans="1:8" ht="15.75">
      <c r="A143" s="26" t="s">
        <v>0</v>
      </c>
      <c r="B143" s="33">
        <v>41315.979166666664</v>
      </c>
      <c r="C143" s="26">
        <v>129</v>
      </c>
      <c r="D143" s="26">
        <v>77</v>
      </c>
      <c r="E143" s="26">
        <v>61</v>
      </c>
      <c r="F143" s="28">
        <v>94.33333333333333</v>
      </c>
      <c r="G143" s="26">
        <v>52</v>
      </c>
      <c r="H143" s="28">
        <v>78.69</v>
      </c>
    </row>
    <row r="144" spans="1:8" ht="15.75">
      <c r="A144" s="26" t="s">
        <v>0</v>
      </c>
      <c r="B144" s="33">
        <v>41316</v>
      </c>
      <c r="C144" s="26">
        <v>126</v>
      </c>
      <c r="D144" s="26">
        <v>80</v>
      </c>
      <c r="E144" s="26">
        <v>61</v>
      </c>
      <c r="F144" s="28">
        <v>95.33333333333333</v>
      </c>
      <c r="G144" s="26">
        <v>46</v>
      </c>
      <c r="H144" s="28">
        <v>76.86</v>
      </c>
    </row>
    <row r="145" spans="1:8" ht="15.75">
      <c r="A145" s="26" t="s">
        <v>0</v>
      </c>
      <c r="B145" s="33">
        <v>41316.020833333336</v>
      </c>
      <c r="C145" s="26">
        <v>108</v>
      </c>
      <c r="D145" s="26">
        <v>68</v>
      </c>
      <c r="E145" s="26">
        <v>61</v>
      </c>
      <c r="F145" s="28">
        <v>81.33333333333333</v>
      </c>
      <c r="G145" s="26">
        <v>40</v>
      </c>
      <c r="H145" s="28">
        <v>65.88</v>
      </c>
    </row>
    <row r="146" spans="1:8" ht="15.75">
      <c r="A146" s="26" t="s">
        <v>0</v>
      </c>
      <c r="B146" s="33">
        <v>41316.041666666664</v>
      </c>
      <c r="C146" s="26">
        <v>106</v>
      </c>
      <c r="D146" s="26">
        <v>70</v>
      </c>
      <c r="E146" s="26">
        <v>63</v>
      </c>
      <c r="F146" s="28">
        <v>82</v>
      </c>
      <c r="G146" s="26">
        <v>36</v>
      </c>
      <c r="H146" s="28">
        <v>66.78</v>
      </c>
    </row>
    <row r="147" spans="1:8" ht="15.75">
      <c r="A147" s="26" t="s">
        <v>0</v>
      </c>
      <c r="B147" s="33">
        <v>41316.0625</v>
      </c>
      <c r="C147" s="26">
        <v>129</v>
      </c>
      <c r="D147" s="26">
        <v>79</v>
      </c>
      <c r="E147" s="26">
        <v>76</v>
      </c>
      <c r="F147" s="28">
        <v>95.66666666666667</v>
      </c>
      <c r="G147" s="26">
        <v>50</v>
      </c>
      <c r="H147" s="28">
        <v>98.04</v>
      </c>
    </row>
    <row r="148" spans="1:8" ht="15.75">
      <c r="A148" s="26" t="s">
        <v>0</v>
      </c>
      <c r="B148" s="33">
        <v>41316.083333333336</v>
      </c>
      <c r="C148" s="26">
        <v>112</v>
      </c>
      <c r="D148" s="26">
        <v>79</v>
      </c>
      <c r="E148" s="26">
        <v>65</v>
      </c>
      <c r="F148" s="28">
        <v>90</v>
      </c>
      <c r="G148" s="26">
        <v>33</v>
      </c>
      <c r="H148" s="28">
        <v>72.8</v>
      </c>
    </row>
    <row r="149" spans="1:8" ht="15.75">
      <c r="A149" s="26" t="s">
        <v>0</v>
      </c>
      <c r="B149" s="33">
        <v>41316.104166666664</v>
      </c>
      <c r="C149" s="26">
        <v>132</v>
      </c>
      <c r="D149" s="26">
        <v>76</v>
      </c>
      <c r="E149" s="26">
        <v>63</v>
      </c>
      <c r="F149" s="28">
        <v>94.66666666666667</v>
      </c>
      <c r="G149" s="26">
        <v>56</v>
      </c>
      <c r="H149" s="28">
        <v>83.16</v>
      </c>
    </row>
    <row r="150" spans="1:8" ht="15.75">
      <c r="A150" s="26" t="s">
        <v>0</v>
      </c>
      <c r="B150" s="33">
        <v>41316.125</v>
      </c>
      <c r="C150" s="26">
        <v>135</v>
      </c>
      <c r="D150" s="26">
        <v>89</v>
      </c>
      <c r="E150" s="26">
        <v>69</v>
      </c>
      <c r="F150" s="28">
        <v>104.33333333333333</v>
      </c>
      <c r="G150" s="26">
        <v>46</v>
      </c>
      <c r="H150" s="28">
        <v>93.15</v>
      </c>
    </row>
    <row r="151" spans="1:8" ht="15.75">
      <c r="A151" s="26" t="s">
        <v>0</v>
      </c>
      <c r="B151" s="33">
        <v>41316.145833333336</v>
      </c>
      <c r="C151" s="26">
        <v>130</v>
      </c>
      <c r="D151" s="26">
        <v>81</v>
      </c>
      <c r="E151" s="26">
        <v>61</v>
      </c>
      <c r="F151" s="28">
        <v>97.33333333333333</v>
      </c>
      <c r="G151" s="26">
        <v>49</v>
      </c>
      <c r="H151" s="28">
        <v>79.3</v>
      </c>
    </row>
    <row r="152" spans="1:8" ht="15.75">
      <c r="A152" s="26" t="s">
        <v>0</v>
      </c>
      <c r="B152" s="33">
        <v>41316.166666666664</v>
      </c>
      <c r="C152" s="26">
        <v>126</v>
      </c>
      <c r="D152" s="26">
        <v>79</v>
      </c>
      <c r="E152" s="26">
        <v>60</v>
      </c>
      <c r="F152" s="28">
        <v>94.66666666666667</v>
      </c>
      <c r="G152" s="26">
        <v>47</v>
      </c>
      <c r="H152" s="28">
        <v>75.6</v>
      </c>
    </row>
    <row r="153" spans="1:8" ht="15.75">
      <c r="A153" s="26" t="s">
        <v>0</v>
      </c>
      <c r="B153" s="33">
        <v>41316.1875</v>
      </c>
      <c r="C153" s="26">
        <v>108</v>
      </c>
      <c r="D153" s="26">
        <v>69</v>
      </c>
      <c r="E153" s="26">
        <v>58</v>
      </c>
      <c r="F153" s="28">
        <v>82</v>
      </c>
      <c r="G153" s="26">
        <v>39</v>
      </c>
      <c r="H153" s="28">
        <v>62.64</v>
      </c>
    </row>
    <row r="154" spans="1:8" ht="15.75">
      <c r="A154" s="26" t="s">
        <v>0</v>
      </c>
      <c r="B154" s="33">
        <v>41316.208333333336</v>
      </c>
      <c r="C154" s="26">
        <v>131</v>
      </c>
      <c r="D154" s="26">
        <v>77</v>
      </c>
      <c r="E154" s="26">
        <v>60</v>
      </c>
      <c r="F154" s="28">
        <v>95</v>
      </c>
      <c r="G154" s="26">
        <v>54</v>
      </c>
      <c r="H154" s="28">
        <v>78.6</v>
      </c>
    </row>
    <row r="155" spans="1:8" ht="15.75">
      <c r="A155" s="26" t="s">
        <v>0</v>
      </c>
      <c r="B155" s="33">
        <v>41316.229166666664</v>
      </c>
      <c r="C155" s="26">
        <v>138</v>
      </c>
      <c r="D155" s="26">
        <v>86</v>
      </c>
      <c r="E155" s="26">
        <v>60</v>
      </c>
      <c r="F155" s="28">
        <v>103.33333333333333</v>
      </c>
      <c r="G155" s="26">
        <v>52</v>
      </c>
      <c r="H155" s="28">
        <v>82.8</v>
      </c>
    </row>
    <row r="156" spans="1:8" ht="15.75">
      <c r="A156" s="26" t="s">
        <v>0</v>
      </c>
      <c r="B156" s="33">
        <v>41316.25</v>
      </c>
      <c r="C156" s="26">
        <v>122</v>
      </c>
      <c r="D156" s="26">
        <v>76</v>
      </c>
      <c r="E156" s="26">
        <v>57</v>
      </c>
      <c r="F156" s="28">
        <v>91.33333333333333</v>
      </c>
      <c r="G156" s="26">
        <v>46</v>
      </c>
      <c r="H156" s="28">
        <v>69.54</v>
      </c>
    </row>
    <row r="157" spans="1:8" ht="15.75">
      <c r="A157" s="26" t="s">
        <v>0</v>
      </c>
      <c r="B157" s="33">
        <v>41316.270833333336</v>
      </c>
      <c r="C157" s="26">
        <v>117</v>
      </c>
      <c r="D157" s="26">
        <v>78</v>
      </c>
      <c r="E157" s="26">
        <v>60</v>
      </c>
      <c r="F157" s="28">
        <v>91</v>
      </c>
      <c r="G157" s="26">
        <v>39</v>
      </c>
      <c r="H157" s="28">
        <v>70.2</v>
      </c>
    </row>
    <row r="158" spans="1:8" ht="15.75">
      <c r="A158" s="26" t="s">
        <v>0</v>
      </c>
      <c r="B158" s="33">
        <v>41316.291666666664</v>
      </c>
      <c r="C158" s="26">
        <v>112</v>
      </c>
      <c r="D158" s="26">
        <v>76</v>
      </c>
      <c r="E158" s="26">
        <v>60</v>
      </c>
      <c r="F158" s="28">
        <v>88</v>
      </c>
      <c r="G158" s="26">
        <v>36</v>
      </c>
      <c r="H158" s="28">
        <v>67.2</v>
      </c>
    </row>
    <row r="159" spans="1:8" ht="15.75">
      <c r="A159" s="26" t="s">
        <v>0</v>
      </c>
      <c r="B159" s="33">
        <v>41316.3125</v>
      </c>
      <c r="C159" s="26">
        <v>106</v>
      </c>
      <c r="D159" s="26">
        <v>78</v>
      </c>
      <c r="E159" s="26">
        <v>58</v>
      </c>
      <c r="F159" s="28">
        <v>87.33333333333333</v>
      </c>
      <c r="G159" s="26">
        <v>28</v>
      </c>
      <c r="H159" s="28">
        <v>61.48</v>
      </c>
    </row>
    <row r="160" spans="1:8" ht="15.75">
      <c r="A160" s="26" t="s">
        <v>0</v>
      </c>
      <c r="B160" s="33">
        <v>41316.333333333336</v>
      </c>
      <c r="C160" s="26">
        <v>148</v>
      </c>
      <c r="D160" s="26">
        <v>86</v>
      </c>
      <c r="E160" s="26">
        <v>63</v>
      </c>
      <c r="F160" s="28">
        <v>106.66666666666667</v>
      </c>
      <c r="G160" s="26">
        <v>62</v>
      </c>
      <c r="H160" s="28">
        <v>93.24</v>
      </c>
    </row>
    <row r="161" spans="1:8" ht="15.75">
      <c r="A161" s="26" t="s">
        <v>0</v>
      </c>
      <c r="B161" s="33">
        <v>41316.354166666664</v>
      </c>
      <c r="C161" s="26">
        <v>157</v>
      </c>
      <c r="D161" s="26">
        <v>97</v>
      </c>
      <c r="E161" s="26">
        <v>62</v>
      </c>
      <c r="F161" s="28">
        <v>117</v>
      </c>
      <c r="G161" s="26">
        <v>60</v>
      </c>
      <c r="H161" s="28">
        <v>97.34</v>
      </c>
    </row>
    <row r="162" spans="1:8" ht="15.75">
      <c r="A162" s="26" t="s">
        <v>0</v>
      </c>
      <c r="B162" s="33">
        <v>41316.395833333336</v>
      </c>
      <c r="C162" s="26">
        <v>138</v>
      </c>
      <c r="D162" s="26">
        <v>104</v>
      </c>
      <c r="E162" s="26">
        <v>85</v>
      </c>
      <c r="F162" s="28">
        <v>115.33333333333333</v>
      </c>
      <c r="G162" s="26">
        <v>34</v>
      </c>
      <c r="H162" s="28">
        <v>117.3</v>
      </c>
    </row>
    <row r="163" spans="1:8" ht="15.75">
      <c r="A163" s="26" t="s">
        <v>0</v>
      </c>
      <c r="B163" s="33">
        <v>41316.416666666664</v>
      </c>
      <c r="C163" s="26">
        <v>149</v>
      </c>
      <c r="D163" s="26">
        <v>95</v>
      </c>
      <c r="E163" s="26">
        <v>78</v>
      </c>
      <c r="F163" s="28">
        <v>113</v>
      </c>
      <c r="G163" s="26">
        <v>54</v>
      </c>
      <c r="H163" s="28">
        <v>116.22</v>
      </c>
    </row>
    <row r="164" spans="1:8" ht="15.75">
      <c r="A164" s="26" t="s">
        <v>0</v>
      </c>
      <c r="B164" s="33">
        <v>41316.4375</v>
      </c>
      <c r="C164" s="26">
        <v>215</v>
      </c>
      <c r="D164" s="26">
        <v>101</v>
      </c>
      <c r="E164" s="26">
        <v>85</v>
      </c>
      <c r="F164" s="28">
        <v>139</v>
      </c>
      <c r="G164" s="26">
        <v>114</v>
      </c>
      <c r="H164" s="28">
        <v>182.75</v>
      </c>
    </row>
    <row r="165" ht="15.75">
      <c r="B165" s="33">
        <v>41316.479166666664</v>
      </c>
    </row>
    <row r="166" spans="1:8" ht="15.75">
      <c r="A166" s="26" t="s">
        <v>0</v>
      </c>
      <c r="B166" s="33">
        <v>41316.604166666664</v>
      </c>
      <c r="C166" s="26">
        <v>164</v>
      </c>
      <c r="D166" s="26">
        <v>103</v>
      </c>
      <c r="E166" s="26">
        <v>66</v>
      </c>
      <c r="F166" s="28">
        <v>123.33333333333333</v>
      </c>
      <c r="G166" s="26">
        <v>61</v>
      </c>
      <c r="H166" s="28">
        <v>108.24</v>
      </c>
    </row>
    <row r="167" spans="1:8" ht="15.75">
      <c r="A167" s="26" t="s">
        <v>0</v>
      </c>
      <c r="B167" s="33">
        <v>41316.625</v>
      </c>
      <c r="C167" s="26">
        <v>151</v>
      </c>
      <c r="D167" s="26">
        <v>100</v>
      </c>
      <c r="E167" s="26">
        <v>65</v>
      </c>
      <c r="F167" s="28">
        <v>117</v>
      </c>
      <c r="G167" s="26">
        <v>51</v>
      </c>
      <c r="H167" s="28">
        <v>98.15</v>
      </c>
    </row>
    <row r="168" spans="1:8" ht="15.75">
      <c r="A168" s="26" t="s">
        <v>0</v>
      </c>
      <c r="B168" s="33">
        <v>41316.645833333336</v>
      </c>
      <c r="C168" s="26">
        <v>173</v>
      </c>
      <c r="D168" s="26">
        <v>111</v>
      </c>
      <c r="E168" s="26">
        <v>61</v>
      </c>
      <c r="F168" s="28">
        <v>131.66666666666666</v>
      </c>
      <c r="G168" s="26">
        <v>62</v>
      </c>
      <c r="H168" s="28">
        <v>105.53</v>
      </c>
    </row>
    <row r="169" spans="1:8" ht="15.75">
      <c r="A169" s="26" t="s">
        <v>0</v>
      </c>
      <c r="B169" s="33">
        <v>41316.666666666664</v>
      </c>
      <c r="C169" s="26">
        <v>167</v>
      </c>
      <c r="D169" s="26">
        <v>111</v>
      </c>
      <c r="E169" s="26">
        <v>71</v>
      </c>
      <c r="F169" s="28">
        <v>129.66666666666666</v>
      </c>
      <c r="G169" s="26">
        <v>56</v>
      </c>
      <c r="H169" s="28">
        <v>118.57</v>
      </c>
    </row>
    <row r="170" spans="1:8" ht="15.75">
      <c r="A170" s="26" t="s">
        <v>0</v>
      </c>
      <c r="B170" s="33">
        <v>41316.6875</v>
      </c>
      <c r="C170" s="26">
        <v>174</v>
      </c>
      <c r="D170" s="26">
        <v>109</v>
      </c>
      <c r="E170" s="26">
        <v>68</v>
      </c>
      <c r="F170" s="28">
        <v>130.66666666666666</v>
      </c>
      <c r="G170" s="26">
        <v>65</v>
      </c>
      <c r="H170" s="28">
        <v>118.32</v>
      </c>
    </row>
    <row r="171" spans="1:8" ht="15.75">
      <c r="A171" s="26" t="s">
        <v>0</v>
      </c>
      <c r="B171" s="33">
        <v>41316.708333333336</v>
      </c>
      <c r="C171" s="26">
        <v>177</v>
      </c>
      <c r="D171" s="26">
        <v>113</v>
      </c>
      <c r="E171" s="26">
        <v>73</v>
      </c>
      <c r="F171" s="28">
        <v>134.33333333333334</v>
      </c>
      <c r="G171" s="26">
        <v>64</v>
      </c>
      <c r="H171" s="28">
        <v>129.21</v>
      </c>
    </row>
    <row r="172" spans="1:8" ht="15.75">
      <c r="A172" s="26" t="s">
        <v>0</v>
      </c>
      <c r="B172" s="33">
        <v>41316.729166666664</v>
      </c>
      <c r="C172" s="26">
        <v>151</v>
      </c>
      <c r="D172" s="26">
        <v>87</v>
      </c>
      <c r="E172" s="26">
        <v>76</v>
      </c>
      <c r="F172" s="28">
        <v>108.33333333333333</v>
      </c>
      <c r="G172" s="26">
        <v>64</v>
      </c>
      <c r="H172" s="28">
        <v>114.76</v>
      </c>
    </row>
    <row r="173" spans="1:8" ht="15.75">
      <c r="A173" s="26" t="s">
        <v>0</v>
      </c>
      <c r="B173" s="33">
        <v>41316.75</v>
      </c>
      <c r="C173" s="26">
        <v>152</v>
      </c>
      <c r="D173" s="26">
        <v>107</v>
      </c>
      <c r="E173" s="26">
        <v>75</v>
      </c>
      <c r="F173" s="28">
        <v>122</v>
      </c>
      <c r="G173" s="26">
        <v>45</v>
      </c>
      <c r="H173" s="28">
        <v>114</v>
      </c>
    </row>
    <row r="174" spans="1:8" ht="15.75">
      <c r="A174" s="26" t="s">
        <v>0</v>
      </c>
      <c r="B174" s="33">
        <v>41316.770833333336</v>
      </c>
      <c r="C174" s="26">
        <v>155</v>
      </c>
      <c r="D174" s="26">
        <v>110</v>
      </c>
      <c r="E174" s="26">
        <v>81</v>
      </c>
      <c r="F174" s="28">
        <v>125</v>
      </c>
      <c r="G174" s="26">
        <v>45</v>
      </c>
      <c r="H174" s="28">
        <v>125.55</v>
      </c>
    </row>
    <row r="175" spans="1:8" ht="15.75">
      <c r="A175" s="26" t="s">
        <v>0</v>
      </c>
      <c r="B175" s="33">
        <v>41316.791666666664</v>
      </c>
      <c r="C175" s="26">
        <v>182</v>
      </c>
      <c r="D175" s="26">
        <v>113</v>
      </c>
      <c r="E175" s="26">
        <v>73</v>
      </c>
      <c r="F175" s="28">
        <v>136</v>
      </c>
      <c r="G175" s="26">
        <v>69</v>
      </c>
      <c r="H175" s="28">
        <v>132.86</v>
      </c>
    </row>
    <row r="176" spans="1:8" ht="15.75">
      <c r="A176" s="26" t="s">
        <v>0</v>
      </c>
      <c r="B176" s="33">
        <v>41316.895833333336</v>
      </c>
      <c r="C176" s="26">
        <v>143</v>
      </c>
      <c r="D176" s="26">
        <v>100</v>
      </c>
      <c r="E176" s="26">
        <v>83</v>
      </c>
      <c r="F176" s="28">
        <v>114.33333333333333</v>
      </c>
      <c r="G176" s="26">
        <v>43</v>
      </c>
      <c r="H176" s="28">
        <v>118.69</v>
      </c>
    </row>
    <row r="177" spans="1:8" ht="15.75">
      <c r="A177" s="26" t="s">
        <v>0</v>
      </c>
      <c r="B177" s="33">
        <v>41316.916666666664</v>
      </c>
      <c r="C177" s="26">
        <v>117</v>
      </c>
      <c r="D177" s="26">
        <v>73</v>
      </c>
      <c r="E177" s="26">
        <v>63</v>
      </c>
      <c r="F177" s="28">
        <v>87.66666666666667</v>
      </c>
      <c r="G177" s="26">
        <v>44</v>
      </c>
      <c r="H177" s="28">
        <v>73.71</v>
      </c>
    </row>
    <row r="178" spans="1:8" ht="15.75">
      <c r="A178" s="26" t="s">
        <v>0</v>
      </c>
      <c r="B178" s="33">
        <v>41316.9375</v>
      </c>
      <c r="C178" s="26">
        <v>106</v>
      </c>
      <c r="D178" s="26">
        <v>71</v>
      </c>
      <c r="E178" s="26">
        <v>61</v>
      </c>
      <c r="F178" s="28">
        <v>82.66666666666667</v>
      </c>
      <c r="G178" s="26">
        <v>35</v>
      </c>
      <c r="H178" s="28">
        <v>64.66</v>
      </c>
    </row>
    <row r="179" spans="1:8" ht="15.75">
      <c r="A179" s="26" t="s">
        <v>0</v>
      </c>
      <c r="B179" s="33">
        <v>41316.958333333336</v>
      </c>
      <c r="C179" s="26">
        <v>118</v>
      </c>
      <c r="D179" s="26">
        <v>65</v>
      </c>
      <c r="E179" s="26">
        <v>60</v>
      </c>
      <c r="F179" s="28">
        <v>82.66666666666667</v>
      </c>
      <c r="G179" s="26">
        <v>53</v>
      </c>
      <c r="H179" s="28">
        <v>70.8</v>
      </c>
    </row>
    <row r="180" spans="1:8" ht="15.75">
      <c r="A180" s="26" t="s">
        <v>0</v>
      </c>
      <c r="B180" s="33">
        <v>41316.979166666664</v>
      </c>
      <c r="C180" s="26">
        <v>99</v>
      </c>
      <c r="D180" s="26">
        <v>74</v>
      </c>
      <c r="E180" s="26">
        <v>57</v>
      </c>
      <c r="F180" s="28">
        <v>82.33333333333333</v>
      </c>
      <c r="G180" s="26">
        <v>25</v>
      </c>
      <c r="H180" s="28">
        <v>56.43</v>
      </c>
    </row>
    <row r="181" spans="1:8" ht="15.75">
      <c r="A181" s="26" t="s">
        <v>0</v>
      </c>
      <c r="B181" s="33">
        <v>41317</v>
      </c>
      <c r="C181" s="26">
        <v>109</v>
      </c>
      <c r="D181" s="26">
        <v>64</v>
      </c>
      <c r="E181" s="26">
        <v>61</v>
      </c>
      <c r="F181" s="28">
        <v>79</v>
      </c>
      <c r="G181" s="26">
        <v>45</v>
      </c>
      <c r="H181" s="28">
        <v>66.49</v>
      </c>
    </row>
    <row r="182" spans="1:8" ht="15.75">
      <c r="A182" s="26" t="s">
        <v>0</v>
      </c>
      <c r="B182" s="33">
        <v>41317.020833333336</v>
      </c>
      <c r="C182" s="26">
        <v>125</v>
      </c>
      <c r="D182" s="26">
        <v>73</v>
      </c>
      <c r="E182" s="26">
        <v>57</v>
      </c>
      <c r="F182" s="28">
        <v>90.33333333333333</v>
      </c>
      <c r="G182" s="26">
        <v>52</v>
      </c>
      <c r="H182" s="28">
        <v>71.25</v>
      </c>
    </row>
    <row r="183" spans="1:8" ht="15.75">
      <c r="A183" s="26" t="s">
        <v>0</v>
      </c>
      <c r="B183" s="33">
        <v>41317.041666666664</v>
      </c>
      <c r="C183" s="26">
        <v>115</v>
      </c>
      <c r="D183" s="26">
        <v>72</v>
      </c>
      <c r="E183" s="26">
        <v>56</v>
      </c>
      <c r="F183" s="28">
        <v>86.33333333333333</v>
      </c>
      <c r="G183" s="26">
        <v>43</v>
      </c>
      <c r="H183" s="28">
        <v>64.4</v>
      </c>
    </row>
    <row r="184" spans="1:8" ht="15.75">
      <c r="A184" s="26" t="s">
        <v>0</v>
      </c>
      <c r="B184" s="33">
        <v>41317.0625</v>
      </c>
      <c r="C184" s="26">
        <v>119</v>
      </c>
      <c r="D184" s="26">
        <v>73</v>
      </c>
      <c r="E184" s="26">
        <v>56</v>
      </c>
      <c r="F184" s="28">
        <v>88.33333333333333</v>
      </c>
      <c r="G184" s="26">
        <v>46</v>
      </c>
      <c r="H184" s="28">
        <v>66.64</v>
      </c>
    </row>
    <row r="185" spans="1:8" ht="15.75">
      <c r="A185" s="26" t="s">
        <v>0</v>
      </c>
      <c r="B185" s="33">
        <v>41317.083333333336</v>
      </c>
      <c r="C185" s="26">
        <v>119</v>
      </c>
      <c r="D185" s="26">
        <v>80</v>
      </c>
      <c r="E185" s="26">
        <v>69</v>
      </c>
      <c r="F185" s="28">
        <v>93</v>
      </c>
      <c r="G185" s="26">
        <v>39</v>
      </c>
      <c r="H185" s="28">
        <v>82.11</v>
      </c>
    </row>
    <row r="186" spans="1:8" ht="15.75">
      <c r="A186" s="26" t="s">
        <v>0</v>
      </c>
      <c r="B186" s="33">
        <v>41317.104166666664</v>
      </c>
      <c r="C186" s="26">
        <v>109</v>
      </c>
      <c r="D186" s="26">
        <v>68</v>
      </c>
      <c r="E186" s="26">
        <v>60</v>
      </c>
      <c r="F186" s="28">
        <v>81.66666666666667</v>
      </c>
      <c r="G186" s="26">
        <v>41</v>
      </c>
      <c r="H186" s="28">
        <v>65.4</v>
      </c>
    </row>
    <row r="187" spans="1:8" ht="15.75">
      <c r="A187" s="26" t="s">
        <v>0</v>
      </c>
      <c r="B187" s="33">
        <v>41317.125</v>
      </c>
      <c r="C187" s="26">
        <v>99</v>
      </c>
      <c r="D187" s="26">
        <v>63</v>
      </c>
      <c r="E187" s="26">
        <v>57</v>
      </c>
      <c r="F187" s="28">
        <v>75</v>
      </c>
      <c r="G187" s="26">
        <v>36</v>
      </c>
      <c r="H187" s="28">
        <v>56.43</v>
      </c>
    </row>
    <row r="188" spans="1:8" ht="15.75">
      <c r="A188" s="26" t="s">
        <v>0</v>
      </c>
      <c r="B188" s="33">
        <v>41317.145833333336</v>
      </c>
      <c r="C188" s="26">
        <v>94</v>
      </c>
      <c r="D188" s="26">
        <v>56</v>
      </c>
      <c r="E188" s="26">
        <v>56</v>
      </c>
      <c r="F188" s="28">
        <v>68.66666666666667</v>
      </c>
      <c r="G188" s="26">
        <v>38</v>
      </c>
      <c r="H188" s="28">
        <v>52.64</v>
      </c>
    </row>
    <row r="189" spans="1:8" ht="15.75">
      <c r="A189" s="26" t="s">
        <v>0</v>
      </c>
      <c r="B189" s="33">
        <v>41317.166666666664</v>
      </c>
      <c r="C189" s="26">
        <v>126</v>
      </c>
      <c r="D189" s="26">
        <v>76</v>
      </c>
      <c r="E189" s="26">
        <v>60</v>
      </c>
      <c r="F189" s="28">
        <v>92.66666666666667</v>
      </c>
      <c r="G189" s="26">
        <v>50</v>
      </c>
      <c r="H189" s="28">
        <v>75.6</v>
      </c>
    </row>
    <row r="190" spans="1:8" ht="15.75">
      <c r="A190" s="26" t="s">
        <v>0</v>
      </c>
      <c r="B190" s="33">
        <v>41317.1875</v>
      </c>
      <c r="C190" s="26">
        <v>127</v>
      </c>
      <c r="D190" s="26">
        <v>83</v>
      </c>
      <c r="E190" s="26">
        <v>57</v>
      </c>
      <c r="F190" s="28">
        <v>97.66666666666667</v>
      </c>
      <c r="G190" s="26">
        <v>44</v>
      </c>
      <c r="H190" s="28">
        <v>72.39</v>
      </c>
    </row>
    <row r="191" spans="1:8" ht="15.75">
      <c r="A191" s="26" t="s">
        <v>0</v>
      </c>
      <c r="B191" s="33">
        <v>41317.208333333336</v>
      </c>
      <c r="C191" s="26">
        <v>118</v>
      </c>
      <c r="D191" s="26">
        <v>75</v>
      </c>
      <c r="E191" s="26">
        <v>57</v>
      </c>
      <c r="F191" s="28">
        <v>89.33333333333333</v>
      </c>
      <c r="G191" s="26">
        <v>43</v>
      </c>
      <c r="H191" s="28">
        <v>67.26</v>
      </c>
    </row>
    <row r="192" spans="1:8" ht="15.75">
      <c r="A192" s="26" t="s">
        <v>0</v>
      </c>
      <c r="B192" s="33">
        <v>41317.23055555556</v>
      </c>
      <c r="C192" s="26">
        <v>123</v>
      </c>
      <c r="D192" s="26">
        <v>79</v>
      </c>
      <c r="E192" s="26">
        <v>53</v>
      </c>
      <c r="F192" s="28">
        <v>93.66666666666667</v>
      </c>
      <c r="G192" s="26">
        <v>44</v>
      </c>
      <c r="H192" s="28">
        <v>65.19</v>
      </c>
    </row>
    <row r="193" spans="1:8" ht="15.75">
      <c r="A193" s="26" t="s">
        <v>0</v>
      </c>
      <c r="B193" s="33">
        <v>41317.25</v>
      </c>
      <c r="C193" s="26">
        <v>147</v>
      </c>
      <c r="D193" s="26">
        <v>81</v>
      </c>
      <c r="E193" s="26">
        <v>53</v>
      </c>
      <c r="F193" s="28">
        <v>103</v>
      </c>
      <c r="G193" s="26">
        <v>66</v>
      </c>
      <c r="H193" s="28">
        <v>77.91</v>
      </c>
    </row>
    <row r="194" spans="1:8" ht="15.75">
      <c r="A194" s="26" t="s">
        <v>0</v>
      </c>
      <c r="B194" s="33">
        <v>41317.270833333336</v>
      </c>
      <c r="C194" s="26">
        <v>111</v>
      </c>
      <c r="D194" s="26">
        <v>70</v>
      </c>
      <c r="E194" s="26">
        <v>56</v>
      </c>
      <c r="F194" s="28">
        <v>83.66666666666667</v>
      </c>
      <c r="G194" s="26">
        <v>41</v>
      </c>
      <c r="H194" s="28">
        <v>62.16</v>
      </c>
    </row>
    <row r="195" spans="1:8" ht="15.75">
      <c r="A195" s="26" t="s">
        <v>0</v>
      </c>
      <c r="B195" s="33">
        <v>41317.291666666664</v>
      </c>
      <c r="C195" s="26">
        <v>124</v>
      </c>
      <c r="D195" s="26">
        <v>85</v>
      </c>
      <c r="E195" s="26">
        <v>55</v>
      </c>
      <c r="F195" s="28">
        <v>98</v>
      </c>
      <c r="G195" s="26">
        <v>39</v>
      </c>
      <c r="H195" s="28">
        <v>68.2</v>
      </c>
    </row>
    <row r="196" spans="1:8" ht="15.75">
      <c r="A196" s="26" t="s">
        <v>0</v>
      </c>
      <c r="B196" s="33">
        <v>41317.3125</v>
      </c>
      <c r="C196" s="26">
        <v>128</v>
      </c>
      <c r="D196" s="26">
        <v>88</v>
      </c>
      <c r="E196" s="26">
        <v>60</v>
      </c>
      <c r="F196" s="28">
        <v>101.33333333333333</v>
      </c>
      <c r="G196" s="26">
        <v>40</v>
      </c>
      <c r="H196" s="28">
        <v>76.8</v>
      </c>
    </row>
    <row r="197" spans="1:8" ht="15.75">
      <c r="A197" s="26" t="s">
        <v>0</v>
      </c>
      <c r="B197" s="33">
        <v>41317.333333333336</v>
      </c>
      <c r="C197" s="26">
        <v>116</v>
      </c>
      <c r="D197" s="26">
        <v>78</v>
      </c>
      <c r="E197" s="26">
        <v>57</v>
      </c>
      <c r="F197" s="28">
        <v>90.66666666666667</v>
      </c>
      <c r="G197" s="26">
        <v>38</v>
      </c>
      <c r="H197" s="28">
        <v>66.12</v>
      </c>
    </row>
    <row r="198" spans="1:8" ht="15.75">
      <c r="A198" s="26" t="s">
        <v>0</v>
      </c>
      <c r="B198" s="33">
        <v>41317.354166666664</v>
      </c>
      <c r="C198" s="26">
        <v>139</v>
      </c>
      <c r="D198" s="26">
        <v>85</v>
      </c>
      <c r="E198" s="26">
        <v>62</v>
      </c>
      <c r="F198" s="28">
        <v>103</v>
      </c>
      <c r="G198" s="26">
        <v>54</v>
      </c>
      <c r="H198" s="28">
        <v>86.18</v>
      </c>
    </row>
    <row r="199" ht="15.75">
      <c r="B199" s="33">
        <v>41317.375</v>
      </c>
    </row>
    <row r="200" spans="1:8" ht="15.75">
      <c r="A200" s="26" t="s">
        <v>0</v>
      </c>
      <c r="B200" s="33">
        <v>41317.5</v>
      </c>
      <c r="C200" s="26">
        <v>119</v>
      </c>
      <c r="D200" s="26">
        <v>84</v>
      </c>
      <c r="E200" s="26">
        <v>65</v>
      </c>
      <c r="F200" s="28">
        <v>95.66666666666667</v>
      </c>
      <c r="G200" s="26">
        <v>35</v>
      </c>
      <c r="H200" s="28">
        <v>77.35</v>
      </c>
    </row>
    <row r="201" spans="1:8" ht="15.75">
      <c r="A201" s="26" t="s">
        <v>0</v>
      </c>
      <c r="B201" s="33">
        <v>41317.520833333336</v>
      </c>
      <c r="C201" s="26">
        <v>136</v>
      </c>
      <c r="D201" s="26">
        <v>94</v>
      </c>
      <c r="E201" s="26">
        <v>65</v>
      </c>
      <c r="F201" s="28">
        <v>108</v>
      </c>
      <c r="G201" s="26">
        <v>42</v>
      </c>
      <c r="H201" s="28">
        <v>88.4</v>
      </c>
    </row>
    <row r="202" spans="1:8" ht="15.75">
      <c r="A202" s="26" t="s">
        <v>0</v>
      </c>
      <c r="B202" s="33">
        <v>41317.541666666664</v>
      </c>
      <c r="C202" s="26">
        <v>136</v>
      </c>
      <c r="D202" s="26">
        <v>89</v>
      </c>
      <c r="E202" s="26">
        <v>69</v>
      </c>
      <c r="F202" s="28">
        <v>104.66666666666667</v>
      </c>
      <c r="G202" s="26">
        <v>47</v>
      </c>
      <c r="H202" s="28">
        <v>93.84</v>
      </c>
    </row>
    <row r="203" spans="1:8" ht="15.75">
      <c r="A203" s="26" t="s">
        <v>0</v>
      </c>
      <c r="B203" s="33">
        <v>41317.5625</v>
      </c>
      <c r="C203" s="26">
        <v>135</v>
      </c>
      <c r="D203" s="26">
        <v>81</v>
      </c>
      <c r="E203" s="26">
        <v>69</v>
      </c>
      <c r="F203" s="28">
        <v>99</v>
      </c>
      <c r="G203" s="26">
        <v>54</v>
      </c>
      <c r="H203" s="28">
        <v>93.15</v>
      </c>
    </row>
    <row r="204" spans="1:8" ht="15.75">
      <c r="A204" s="26" t="s">
        <v>0</v>
      </c>
      <c r="B204" s="33">
        <v>41317.583333333336</v>
      </c>
      <c r="C204" s="26">
        <v>149</v>
      </c>
      <c r="D204" s="26">
        <v>104</v>
      </c>
      <c r="E204" s="26">
        <v>69</v>
      </c>
      <c r="F204" s="28">
        <v>119</v>
      </c>
      <c r="G204" s="26">
        <v>45</v>
      </c>
      <c r="H204" s="28">
        <v>102.81</v>
      </c>
    </row>
    <row r="205" spans="1:8" ht="15.75">
      <c r="A205" s="26" t="s">
        <v>0</v>
      </c>
      <c r="B205" s="33">
        <v>41317.604166666664</v>
      </c>
      <c r="C205" s="26">
        <v>161</v>
      </c>
      <c r="D205" s="26">
        <v>114</v>
      </c>
      <c r="E205" s="26">
        <v>73</v>
      </c>
      <c r="F205" s="28">
        <v>129.66666666666666</v>
      </c>
      <c r="G205" s="26">
        <v>47</v>
      </c>
      <c r="H205" s="28">
        <v>117.53</v>
      </c>
    </row>
    <row r="206" spans="1:8" ht="15.75">
      <c r="A206" s="26" t="s">
        <v>0</v>
      </c>
      <c r="B206" s="33">
        <v>41317.625</v>
      </c>
      <c r="C206" s="26">
        <v>146</v>
      </c>
      <c r="D206" s="26">
        <v>100</v>
      </c>
      <c r="E206" s="26">
        <v>78</v>
      </c>
      <c r="F206" s="28">
        <v>115.33333333333333</v>
      </c>
      <c r="G206" s="26">
        <v>46</v>
      </c>
      <c r="H206" s="28">
        <v>113.88</v>
      </c>
    </row>
    <row r="207" spans="1:8" ht="15.75">
      <c r="A207" s="26" t="s">
        <v>0</v>
      </c>
      <c r="B207" s="33">
        <v>41317.645833333336</v>
      </c>
      <c r="C207" s="26">
        <v>156</v>
      </c>
      <c r="D207" s="26">
        <v>108</v>
      </c>
      <c r="E207" s="26">
        <v>73</v>
      </c>
      <c r="F207" s="28">
        <v>124</v>
      </c>
      <c r="G207" s="26">
        <v>48</v>
      </c>
      <c r="H207" s="28">
        <v>113.88</v>
      </c>
    </row>
    <row r="208" spans="1:8" ht="15.75">
      <c r="A208" s="26" t="s">
        <v>0</v>
      </c>
      <c r="B208" s="33">
        <v>41317.666666666664</v>
      </c>
      <c r="C208" s="26">
        <v>177</v>
      </c>
      <c r="D208" s="26">
        <v>112</v>
      </c>
      <c r="E208" s="26">
        <v>78</v>
      </c>
      <c r="F208" s="28">
        <v>133.66666666666666</v>
      </c>
      <c r="G208" s="26">
        <v>65</v>
      </c>
      <c r="H208" s="28">
        <v>138.06</v>
      </c>
    </row>
    <row r="209" spans="1:8" ht="15.75">
      <c r="A209" s="26" t="s">
        <v>0</v>
      </c>
      <c r="B209" s="33">
        <v>41317.6875</v>
      </c>
      <c r="C209" s="26">
        <v>170</v>
      </c>
      <c r="D209" s="26">
        <v>105</v>
      </c>
      <c r="E209" s="26">
        <v>71</v>
      </c>
      <c r="F209" s="28">
        <v>126.66666666666667</v>
      </c>
      <c r="G209" s="26">
        <v>65</v>
      </c>
      <c r="H209" s="28">
        <v>120.7</v>
      </c>
    </row>
    <row r="210" spans="1:8" ht="15.75">
      <c r="A210" s="26" t="s">
        <v>0</v>
      </c>
      <c r="B210" s="33">
        <v>41317.708333333336</v>
      </c>
      <c r="C210" s="26">
        <v>157</v>
      </c>
      <c r="D210" s="26">
        <v>105</v>
      </c>
      <c r="E210" s="26">
        <v>73</v>
      </c>
      <c r="F210" s="28">
        <v>122.33333333333333</v>
      </c>
      <c r="G210" s="26">
        <v>52</v>
      </c>
      <c r="H210" s="28">
        <v>114.61</v>
      </c>
    </row>
    <row r="211" spans="1:8" ht="15.75">
      <c r="A211" s="26" t="s">
        <v>0</v>
      </c>
      <c r="B211" s="33">
        <v>41317.729166666664</v>
      </c>
      <c r="C211" s="26">
        <v>159</v>
      </c>
      <c r="D211" s="26">
        <v>106</v>
      </c>
      <c r="E211" s="26">
        <v>62</v>
      </c>
      <c r="F211" s="28">
        <v>123.66666666666667</v>
      </c>
      <c r="G211" s="26">
        <v>53</v>
      </c>
      <c r="H211" s="28">
        <v>98.58</v>
      </c>
    </row>
    <row r="212" spans="1:8" ht="15.75">
      <c r="A212" s="26" t="s">
        <v>0</v>
      </c>
      <c r="B212" s="33">
        <v>41317.75</v>
      </c>
      <c r="C212" s="26">
        <v>162</v>
      </c>
      <c r="D212" s="26">
        <v>115</v>
      </c>
      <c r="E212" s="26">
        <v>63</v>
      </c>
      <c r="F212" s="28">
        <v>130.66666666666666</v>
      </c>
      <c r="G212" s="26">
        <v>47</v>
      </c>
      <c r="H212" s="28">
        <v>102.06</v>
      </c>
    </row>
    <row r="213" spans="1:8" ht="15.75">
      <c r="A213" s="26" t="s">
        <v>0</v>
      </c>
      <c r="B213" s="33">
        <v>41317.770833333336</v>
      </c>
      <c r="C213" s="26">
        <v>169</v>
      </c>
      <c r="D213" s="26">
        <v>110</v>
      </c>
      <c r="E213" s="26">
        <v>69</v>
      </c>
      <c r="F213" s="28">
        <v>129.66666666666666</v>
      </c>
      <c r="G213" s="26">
        <v>59</v>
      </c>
      <c r="H213" s="28">
        <v>116.61</v>
      </c>
    </row>
    <row r="214" spans="1:8" ht="15.75">
      <c r="A214" s="26" t="s">
        <v>0</v>
      </c>
      <c r="B214" s="33">
        <v>41317.791666666664</v>
      </c>
      <c r="C214" s="26">
        <v>178</v>
      </c>
      <c r="D214" s="26">
        <v>106</v>
      </c>
      <c r="E214" s="26">
        <v>69</v>
      </c>
      <c r="F214" s="28">
        <v>130</v>
      </c>
      <c r="G214" s="26">
        <v>72</v>
      </c>
      <c r="H214" s="28">
        <v>122.82</v>
      </c>
    </row>
    <row r="215" spans="1:8" ht="15.75">
      <c r="A215" s="26" t="s">
        <v>0</v>
      </c>
      <c r="B215" s="33">
        <v>41317.8125</v>
      </c>
      <c r="C215" s="26">
        <v>157</v>
      </c>
      <c r="D215" s="26">
        <v>102</v>
      </c>
      <c r="E215" s="26">
        <v>71</v>
      </c>
      <c r="F215" s="28">
        <v>120.33333333333333</v>
      </c>
      <c r="G215" s="26">
        <v>55</v>
      </c>
      <c r="H215" s="28">
        <v>111.47</v>
      </c>
    </row>
    <row r="216" spans="1:8" ht="15.75">
      <c r="A216" s="26" t="s">
        <v>0</v>
      </c>
      <c r="B216" s="33">
        <v>41317.833333333336</v>
      </c>
      <c r="C216" s="26">
        <v>153</v>
      </c>
      <c r="D216" s="26">
        <v>97</v>
      </c>
      <c r="E216" s="26">
        <v>66</v>
      </c>
      <c r="F216" s="28">
        <v>115.66666666666667</v>
      </c>
      <c r="G216" s="26">
        <v>56</v>
      </c>
      <c r="H216" s="28">
        <v>100.98</v>
      </c>
    </row>
    <row r="217" spans="1:8" ht="15.75">
      <c r="A217" s="26" t="s">
        <v>0</v>
      </c>
      <c r="B217" s="33">
        <v>41317.854166666664</v>
      </c>
      <c r="C217" s="26">
        <v>152</v>
      </c>
      <c r="D217" s="26">
        <v>92</v>
      </c>
      <c r="E217" s="26">
        <v>62</v>
      </c>
      <c r="F217" s="28">
        <v>112</v>
      </c>
      <c r="G217" s="26">
        <v>60</v>
      </c>
      <c r="H217" s="28">
        <v>94.24</v>
      </c>
    </row>
    <row r="218" spans="1:8" ht="15.75">
      <c r="A218" s="26" t="s">
        <v>0</v>
      </c>
      <c r="B218" s="33">
        <v>41317.875</v>
      </c>
      <c r="C218" s="26">
        <v>145</v>
      </c>
      <c r="D218" s="26">
        <v>97</v>
      </c>
      <c r="E218" s="26">
        <v>75</v>
      </c>
      <c r="F218" s="28">
        <v>113</v>
      </c>
      <c r="G218" s="26">
        <v>48</v>
      </c>
      <c r="H218" s="28">
        <v>108.75</v>
      </c>
    </row>
    <row r="219" spans="1:8" ht="15.75">
      <c r="A219" s="26" t="s">
        <v>0</v>
      </c>
      <c r="B219" s="33">
        <v>41317.895833333336</v>
      </c>
      <c r="C219" s="26">
        <v>136</v>
      </c>
      <c r="D219" s="26">
        <v>88</v>
      </c>
      <c r="E219" s="26">
        <v>88</v>
      </c>
      <c r="F219" s="28">
        <v>104</v>
      </c>
      <c r="G219" s="26">
        <v>48</v>
      </c>
      <c r="H219" s="28">
        <v>119.68</v>
      </c>
    </row>
    <row r="220" spans="1:8" ht="15.75">
      <c r="A220" s="26" t="s">
        <v>0</v>
      </c>
      <c r="B220" s="33">
        <v>41317.916666666664</v>
      </c>
      <c r="C220" s="26">
        <v>123</v>
      </c>
      <c r="D220" s="26">
        <v>78</v>
      </c>
      <c r="E220" s="26">
        <v>73</v>
      </c>
      <c r="F220" s="28">
        <v>93</v>
      </c>
      <c r="G220" s="26">
        <v>45</v>
      </c>
      <c r="H220" s="28">
        <v>89.79</v>
      </c>
    </row>
    <row r="221" spans="1:8" ht="15.75">
      <c r="A221" s="26" t="s">
        <v>0</v>
      </c>
      <c r="B221" s="33">
        <v>41317.9375</v>
      </c>
      <c r="C221" s="26">
        <v>136</v>
      </c>
      <c r="D221" s="26">
        <v>83</v>
      </c>
      <c r="E221" s="26">
        <v>66</v>
      </c>
      <c r="F221" s="28">
        <v>100.66666666666667</v>
      </c>
      <c r="G221" s="26">
        <v>53</v>
      </c>
      <c r="H221" s="28">
        <v>89.76</v>
      </c>
    </row>
    <row r="222" spans="1:8" ht="15.75">
      <c r="A222" s="26" t="s">
        <v>0</v>
      </c>
      <c r="B222" s="33">
        <v>41317.958333333336</v>
      </c>
      <c r="C222" s="26">
        <v>122</v>
      </c>
      <c r="D222" s="26">
        <v>83</v>
      </c>
      <c r="E222" s="26">
        <v>63</v>
      </c>
      <c r="F222" s="28">
        <v>96</v>
      </c>
      <c r="G222" s="26">
        <v>39</v>
      </c>
      <c r="H222" s="28">
        <v>76.86</v>
      </c>
    </row>
    <row r="223" spans="1:8" ht="15.75">
      <c r="A223" s="26" t="s">
        <v>0</v>
      </c>
      <c r="B223" s="33">
        <v>41317.979166666664</v>
      </c>
      <c r="C223" s="26">
        <v>106</v>
      </c>
      <c r="D223" s="26">
        <v>76</v>
      </c>
      <c r="E223" s="26">
        <v>66</v>
      </c>
      <c r="F223" s="28">
        <v>86</v>
      </c>
      <c r="G223" s="26">
        <v>30</v>
      </c>
      <c r="H223" s="28">
        <v>69.96</v>
      </c>
    </row>
    <row r="224" spans="1:8" ht="15.75">
      <c r="A224" s="26" t="s">
        <v>0</v>
      </c>
      <c r="B224" s="33">
        <v>41318</v>
      </c>
      <c r="C224" s="26">
        <v>109</v>
      </c>
      <c r="D224" s="26">
        <v>68</v>
      </c>
      <c r="E224" s="26">
        <v>58</v>
      </c>
      <c r="F224" s="28">
        <v>81.66666666666667</v>
      </c>
      <c r="G224" s="26">
        <v>41</v>
      </c>
      <c r="H224" s="28">
        <v>63.22</v>
      </c>
    </row>
    <row r="225" spans="1:8" ht="15.75">
      <c r="A225" s="26" t="s">
        <v>0</v>
      </c>
      <c r="B225" s="33">
        <v>41318.020833333336</v>
      </c>
      <c r="C225" s="26">
        <v>112</v>
      </c>
      <c r="D225" s="26">
        <v>71</v>
      </c>
      <c r="E225" s="26">
        <v>60</v>
      </c>
      <c r="F225" s="28">
        <v>84.66666666666667</v>
      </c>
      <c r="G225" s="26">
        <v>41</v>
      </c>
      <c r="H225" s="28">
        <v>67.2</v>
      </c>
    </row>
    <row r="226" spans="1:8" ht="15.75">
      <c r="A226" s="26" t="s">
        <v>0</v>
      </c>
      <c r="B226" s="33">
        <v>41318.041666666664</v>
      </c>
      <c r="C226" s="26">
        <v>94</v>
      </c>
      <c r="D226" s="26">
        <v>67</v>
      </c>
      <c r="E226" s="26">
        <v>61</v>
      </c>
      <c r="F226" s="28">
        <v>76</v>
      </c>
      <c r="G226" s="26">
        <v>27</v>
      </c>
      <c r="H226" s="28">
        <v>57.34</v>
      </c>
    </row>
    <row r="227" spans="1:8" ht="15.75">
      <c r="A227" s="26" t="s">
        <v>0</v>
      </c>
      <c r="B227" s="33">
        <v>41318.0625</v>
      </c>
      <c r="C227" s="26">
        <v>125</v>
      </c>
      <c r="D227" s="26">
        <v>76</v>
      </c>
      <c r="E227" s="26">
        <v>57</v>
      </c>
      <c r="F227" s="28">
        <v>92.33333333333333</v>
      </c>
      <c r="G227" s="26">
        <v>49</v>
      </c>
      <c r="H227" s="28">
        <v>71.25</v>
      </c>
    </row>
    <row r="228" spans="1:8" ht="15.75">
      <c r="A228" s="26" t="s">
        <v>0</v>
      </c>
      <c r="B228" s="33">
        <v>41318.083333333336</v>
      </c>
      <c r="C228" s="26">
        <v>93</v>
      </c>
      <c r="D228" s="26">
        <v>69</v>
      </c>
      <c r="E228" s="26">
        <v>56</v>
      </c>
      <c r="F228" s="28">
        <v>77</v>
      </c>
      <c r="G228" s="26">
        <v>24</v>
      </c>
      <c r="H228" s="28">
        <v>52.08</v>
      </c>
    </row>
    <row r="229" spans="1:8" ht="15.75">
      <c r="A229" s="26" t="s">
        <v>0</v>
      </c>
      <c r="B229" s="33">
        <v>41318.104166666664</v>
      </c>
      <c r="C229" s="26">
        <v>94</v>
      </c>
      <c r="D229" s="26">
        <v>66</v>
      </c>
      <c r="E229" s="26">
        <v>58</v>
      </c>
      <c r="F229" s="28">
        <v>75.33333333333333</v>
      </c>
      <c r="G229" s="26">
        <v>28</v>
      </c>
      <c r="H229" s="28">
        <v>54.52</v>
      </c>
    </row>
    <row r="230" spans="1:8" ht="15.75">
      <c r="A230" s="26" t="s">
        <v>0</v>
      </c>
      <c r="B230" s="33">
        <v>41318.125</v>
      </c>
      <c r="C230" s="26">
        <v>112</v>
      </c>
      <c r="D230" s="26">
        <v>77</v>
      </c>
      <c r="E230" s="26">
        <v>58</v>
      </c>
      <c r="F230" s="28">
        <v>88.66666666666667</v>
      </c>
      <c r="G230" s="26">
        <v>35</v>
      </c>
      <c r="H230" s="28">
        <v>64.96</v>
      </c>
    </row>
    <row r="231" spans="1:8" ht="15.75">
      <c r="A231" s="26" t="s">
        <v>0</v>
      </c>
      <c r="B231" s="33">
        <v>41318.146527777775</v>
      </c>
      <c r="C231" s="26">
        <v>110</v>
      </c>
      <c r="D231" s="26">
        <v>67</v>
      </c>
      <c r="E231" s="26">
        <v>57</v>
      </c>
      <c r="F231" s="28">
        <v>81.33333333333333</v>
      </c>
      <c r="G231" s="26">
        <v>43</v>
      </c>
      <c r="H231" s="28">
        <v>62.7</v>
      </c>
    </row>
    <row r="232" spans="1:8" ht="15.75">
      <c r="A232" s="26" t="s">
        <v>0</v>
      </c>
      <c r="B232" s="33">
        <v>41318.166666666664</v>
      </c>
      <c r="C232" s="26">
        <v>117</v>
      </c>
      <c r="D232" s="26">
        <v>67</v>
      </c>
      <c r="E232" s="26">
        <v>56</v>
      </c>
      <c r="F232" s="28">
        <v>83.66666666666667</v>
      </c>
      <c r="G232" s="26">
        <v>50</v>
      </c>
      <c r="H232" s="28">
        <v>65.52</v>
      </c>
    </row>
    <row r="233" spans="1:8" ht="15.75">
      <c r="A233" s="26" t="s">
        <v>0</v>
      </c>
      <c r="B233" s="33">
        <v>41318.1875</v>
      </c>
      <c r="C233" s="26">
        <v>124</v>
      </c>
      <c r="D233" s="26">
        <v>77</v>
      </c>
      <c r="E233" s="26">
        <v>54</v>
      </c>
      <c r="F233" s="28">
        <v>92.66666666666667</v>
      </c>
      <c r="G233" s="26">
        <v>47</v>
      </c>
      <c r="H233" s="28">
        <v>66.96</v>
      </c>
    </row>
    <row r="234" spans="1:8" ht="15.75">
      <c r="A234" s="26" t="s">
        <v>0</v>
      </c>
      <c r="B234" s="33">
        <v>41318.208333333336</v>
      </c>
      <c r="C234" s="26">
        <v>125</v>
      </c>
      <c r="D234" s="26">
        <v>80</v>
      </c>
      <c r="E234" s="26">
        <v>54</v>
      </c>
      <c r="F234" s="28">
        <v>95</v>
      </c>
      <c r="G234" s="26">
        <v>45</v>
      </c>
      <c r="H234" s="28">
        <v>67.5</v>
      </c>
    </row>
    <row r="235" spans="1:8" ht="15.75">
      <c r="A235" s="26" t="s">
        <v>0</v>
      </c>
      <c r="B235" s="33">
        <v>41318.229166666664</v>
      </c>
      <c r="C235" s="26">
        <v>126</v>
      </c>
      <c r="D235" s="26">
        <v>80</v>
      </c>
      <c r="E235" s="26">
        <v>54</v>
      </c>
      <c r="F235" s="28">
        <v>95.33333333333333</v>
      </c>
      <c r="G235" s="26">
        <v>46</v>
      </c>
      <c r="H235" s="28">
        <v>68.04</v>
      </c>
    </row>
    <row r="236" spans="1:8" ht="15.75">
      <c r="A236" s="26" t="s">
        <v>0</v>
      </c>
      <c r="B236" s="33">
        <v>41318.25</v>
      </c>
      <c r="C236" s="26">
        <v>124</v>
      </c>
      <c r="D236" s="26">
        <v>81</v>
      </c>
      <c r="E236" s="26">
        <v>55</v>
      </c>
      <c r="F236" s="28">
        <v>95.33333333333333</v>
      </c>
      <c r="G236" s="26">
        <v>43</v>
      </c>
      <c r="H236" s="28">
        <v>68.2</v>
      </c>
    </row>
    <row r="237" spans="1:8" ht="15.75">
      <c r="A237" s="26" t="s">
        <v>0</v>
      </c>
      <c r="B237" s="33">
        <v>41318.270833333336</v>
      </c>
      <c r="C237" s="26">
        <v>149</v>
      </c>
      <c r="D237" s="26">
        <v>81</v>
      </c>
      <c r="E237" s="26">
        <v>57</v>
      </c>
      <c r="F237" s="28">
        <v>103.66666666666667</v>
      </c>
      <c r="G237" s="26">
        <v>68</v>
      </c>
      <c r="H237" s="28">
        <v>84.93</v>
      </c>
    </row>
    <row r="238" spans="1:8" ht="15.75">
      <c r="A238" s="26" t="s">
        <v>0</v>
      </c>
      <c r="B238" s="33">
        <v>41318.291666666664</v>
      </c>
      <c r="C238" s="26">
        <v>145</v>
      </c>
      <c r="D238" s="26">
        <v>89</v>
      </c>
      <c r="E238" s="26">
        <v>60</v>
      </c>
      <c r="F238" s="28">
        <v>107.66666666666667</v>
      </c>
      <c r="G238" s="26">
        <v>56</v>
      </c>
      <c r="H238" s="28">
        <v>87</v>
      </c>
    </row>
    <row r="239" spans="1:8" ht="15.75">
      <c r="A239" s="26" t="s">
        <v>0</v>
      </c>
      <c r="B239" s="33">
        <v>41318.3125</v>
      </c>
      <c r="C239" s="26">
        <v>116</v>
      </c>
      <c r="D239" s="26">
        <v>74</v>
      </c>
      <c r="E239" s="26">
        <v>55</v>
      </c>
      <c r="F239" s="28">
        <v>88</v>
      </c>
      <c r="G239" s="26">
        <v>42</v>
      </c>
      <c r="H239" s="28">
        <v>63.8</v>
      </c>
    </row>
    <row r="240" spans="1:8" ht="15.75">
      <c r="A240" s="26" t="s">
        <v>0</v>
      </c>
      <c r="B240" s="33">
        <v>41318.333333333336</v>
      </c>
      <c r="C240" s="26">
        <v>122</v>
      </c>
      <c r="D240" s="26">
        <v>74</v>
      </c>
      <c r="E240" s="26">
        <v>56</v>
      </c>
      <c r="F240" s="28">
        <v>90</v>
      </c>
      <c r="G240" s="26">
        <v>48</v>
      </c>
      <c r="H240" s="28">
        <v>68.32</v>
      </c>
    </row>
    <row r="241" spans="1:8" ht="15.75">
      <c r="A241" s="26" t="s">
        <v>0</v>
      </c>
      <c r="B241" s="33">
        <v>41318.354166666664</v>
      </c>
      <c r="C241" s="26">
        <v>144</v>
      </c>
      <c r="D241" s="26">
        <v>86</v>
      </c>
      <c r="E241" s="26">
        <v>62</v>
      </c>
      <c r="F241" s="28">
        <v>105.33333333333333</v>
      </c>
      <c r="G241" s="26">
        <v>58</v>
      </c>
      <c r="H241" s="28">
        <v>89.28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125" style="26" bestFit="1" customWidth="1"/>
    <col min="2" max="2" width="6.875" style="26" bestFit="1" customWidth="1"/>
    <col min="3" max="3" width="3.875" style="26" bestFit="1" customWidth="1"/>
    <col min="4" max="4" width="6.375" style="28" bestFit="1" customWidth="1"/>
    <col min="5" max="5" width="6.125" style="28" bestFit="1" customWidth="1"/>
    <col min="6" max="6" width="5.875" style="28" bestFit="1" customWidth="1"/>
    <col min="7" max="7" width="6.125" style="28" bestFit="1" customWidth="1"/>
    <col min="8" max="8" width="5.875" style="28" bestFit="1" customWidth="1"/>
    <col min="9" max="9" width="6.125" style="28" bestFit="1" customWidth="1"/>
  </cols>
  <sheetData>
    <row r="1" spans="1:9" s="6" customFormat="1" ht="15.75">
      <c r="A1" s="22"/>
      <c r="B1" s="22"/>
      <c r="C1" s="22"/>
      <c r="D1" s="23" t="s">
        <v>60</v>
      </c>
      <c r="E1" s="24"/>
      <c r="F1" s="23" t="s">
        <v>67</v>
      </c>
      <c r="G1" s="24"/>
      <c r="H1" s="23" t="s">
        <v>68</v>
      </c>
      <c r="I1" s="24"/>
    </row>
    <row r="2" spans="1:9" s="6" customFormat="1" ht="15.75">
      <c r="A2" s="22" t="s">
        <v>61</v>
      </c>
      <c r="B2" s="22" t="s">
        <v>62</v>
      </c>
      <c r="C2" s="22" t="s">
        <v>63</v>
      </c>
      <c r="D2" s="23" t="s">
        <v>64</v>
      </c>
      <c r="E2" s="24"/>
      <c r="F2" s="23" t="s">
        <v>64</v>
      </c>
      <c r="G2" s="24"/>
      <c r="H2" s="23" t="s">
        <v>64</v>
      </c>
      <c r="I2" s="24"/>
    </row>
    <row r="3" spans="1:9" s="6" customFormat="1" ht="15.75">
      <c r="A3" s="22"/>
      <c r="B3" s="22"/>
      <c r="C3" s="22"/>
      <c r="D3" s="25" t="s">
        <v>65</v>
      </c>
      <c r="E3" s="25" t="s">
        <v>66</v>
      </c>
      <c r="F3" s="25" t="s">
        <v>65</v>
      </c>
      <c r="G3" s="25" t="s">
        <v>66</v>
      </c>
      <c r="H3" s="25" t="s">
        <v>65</v>
      </c>
      <c r="I3" s="25" t="s">
        <v>66</v>
      </c>
    </row>
    <row r="4" spans="1:9" ht="15.75">
      <c r="A4" s="26">
        <v>1</v>
      </c>
      <c r="B4" s="27">
        <v>41312</v>
      </c>
      <c r="C4" s="26">
        <v>6</v>
      </c>
      <c r="D4" s="28">
        <v>118.66666666666667</v>
      </c>
      <c r="E4" s="28">
        <v>15.121728296284974</v>
      </c>
      <c r="F4" s="28">
        <v>68.5</v>
      </c>
      <c r="G4" s="28">
        <v>15.411035007422441</v>
      </c>
      <c r="H4" s="28">
        <v>63.166666666666664</v>
      </c>
      <c r="I4" s="28">
        <v>4.915960401250875</v>
      </c>
    </row>
    <row r="5" spans="1:9" ht="15.75">
      <c r="A5" s="26">
        <v>2</v>
      </c>
      <c r="B5" s="27">
        <v>41313</v>
      </c>
      <c r="C5" s="26">
        <v>47</v>
      </c>
      <c r="D5" s="28">
        <v>132.95744680851064</v>
      </c>
      <c r="E5" s="28">
        <v>20.166650739157284</v>
      </c>
      <c r="F5" s="28">
        <v>84.91489361702128</v>
      </c>
      <c r="G5" s="28">
        <v>11.928828411501508</v>
      </c>
      <c r="H5" s="28">
        <v>65.04255319148936</v>
      </c>
      <c r="I5" s="28">
        <v>6.463803722027127</v>
      </c>
    </row>
    <row r="6" spans="1:9" ht="15.75">
      <c r="A6" s="26">
        <v>3</v>
      </c>
      <c r="B6" s="27">
        <v>41314</v>
      </c>
      <c r="C6" s="26">
        <v>40</v>
      </c>
      <c r="D6" s="28">
        <v>133.975</v>
      </c>
      <c r="E6" s="28">
        <v>19.424393202415633</v>
      </c>
      <c r="F6" s="28">
        <v>84.45</v>
      </c>
      <c r="G6" s="28">
        <v>18.511188577833224</v>
      </c>
      <c r="H6" s="28">
        <v>65.7</v>
      </c>
      <c r="I6" s="28">
        <v>5.738757124441957</v>
      </c>
    </row>
    <row r="7" spans="1:9" ht="15.75">
      <c r="A7" s="26">
        <v>4</v>
      </c>
      <c r="B7" s="27">
        <v>41315</v>
      </c>
      <c r="C7" s="26">
        <v>48</v>
      </c>
      <c r="D7" s="28">
        <v>130.70833333333334</v>
      </c>
      <c r="E7" s="28">
        <v>25.909793049859044</v>
      </c>
      <c r="F7" s="28">
        <v>83.25</v>
      </c>
      <c r="G7" s="28">
        <v>16.925996623600266</v>
      </c>
      <c r="H7" s="28">
        <v>64.8125</v>
      </c>
      <c r="I7" s="28">
        <v>7.115031286843787</v>
      </c>
    </row>
    <row r="8" spans="1:9" ht="15.75">
      <c r="A8" s="26">
        <v>5</v>
      </c>
      <c r="B8" s="27">
        <v>41316</v>
      </c>
      <c r="C8" s="26">
        <v>36</v>
      </c>
      <c r="D8" s="28">
        <v>138.16666666666666</v>
      </c>
      <c r="E8" s="28">
        <v>26.545378936024683</v>
      </c>
      <c r="F8" s="28">
        <v>88.08333333333333</v>
      </c>
      <c r="G8" s="28">
        <v>15.217236467712715</v>
      </c>
      <c r="H8" s="28">
        <v>66.61111111111111</v>
      </c>
      <c r="I8" s="28">
        <v>8.398223546093478</v>
      </c>
    </row>
    <row r="9" spans="1:9" ht="15.75">
      <c r="A9" s="26">
        <v>6</v>
      </c>
      <c r="B9" s="27">
        <v>41317</v>
      </c>
      <c r="C9" s="26">
        <v>42</v>
      </c>
      <c r="D9" s="28">
        <v>135.42857142857142</v>
      </c>
      <c r="E9" s="28">
        <v>21.530628050543957</v>
      </c>
      <c r="F9" s="28">
        <v>87.57142857142857</v>
      </c>
      <c r="G9" s="28">
        <v>15.268559848938857</v>
      </c>
      <c r="H9" s="28">
        <v>64.71428571428571</v>
      </c>
      <c r="I9" s="28">
        <v>7.884179015322039</v>
      </c>
    </row>
    <row r="10" spans="1:9" ht="15.75">
      <c r="A10" s="26">
        <v>7</v>
      </c>
      <c r="B10" s="27">
        <v>41318</v>
      </c>
      <c r="C10" s="26">
        <v>18</v>
      </c>
      <c r="D10" s="28">
        <v>118.94444444444444</v>
      </c>
      <c r="E10" s="28">
        <v>16.447678978836173</v>
      </c>
      <c r="F10" s="28">
        <v>75</v>
      </c>
      <c r="G10" s="28">
        <v>6.962082176712231</v>
      </c>
      <c r="H10" s="28">
        <v>57.111111111111114</v>
      </c>
      <c r="I10" s="28">
        <v>2.4226599112858644</v>
      </c>
    </row>
    <row r="11" ht="1.5" customHeight="1">
      <c r="B11" s="27"/>
    </row>
    <row r="12" spans="1:9" ht="15.75">
      <c r="A12" s="22" t="s">
        <v>69</v>
      </c>
      <c r="C12" s="26">
        <v>237</v>
      </c>
      <c r="D12" s="28">
        <v>132.47679324894514</v>
      </c>
      <c r="E12" s="28">
        <v>22.60653894855418</v>
      </c>
      <c r="F12" s="28">
        <v>84.28270042194093</v>
      </c>
      <c r="G12" s="28">
        <v>15.560170126696457</v>
      </c>
      <c r="H12" s="28">
        <v>64.63713080168776</v>
      </c>
      <c r="I12" s="28">
        <v>7.145815786755362</v>
      </c>
    </row>
    <row r="14" spans="1:9" s="6" customFormat="1" ht="15.75">
      <c r="A14" s="22"/>
      <c r="B14" s="22"/>
      <c r="C14" s="22"/>
      <c r="D14" s="23" t="s">
        <v>70</v>
      </c>
      <c r="E14" s="24"/>
      <c r="F14" s="23" t="s">
        <v>71</v>
      </c>
      <c r="G14" s="24"/>
      <c r="H14" s="23" t="s">
        <v>72</v>
      </c>
      <c r="I14" s="24"/>
    </row>
    <row r="15" spans="1:9" s="6" customFormat="1" ht="15.75">
      <c r="A15" s="22" t="s">
        <v>61</v>
      </c>
      <c r="B15" s="22" t="s">
        <v>62</v>
      </c>
      <c r="C15" s="22" t="s">
        <v>63</v>
      </c>
      <c r="D15" s="23" t="s">
        <v>64</v>
      </c>
      <c r="E15" s="24"/>
      <c r="F15" s="23" t="s">
        <v>64</v>
      </c>
      <c r="G15" s="24"/>
      <c r="H15" s="23" t="s">
        <v>64</v>
      </c>
      <c r="I15" s="24"/>
    </row>
    <row r="16" spans="1:9" s="6" customFormat="1" ht="15.75">
      <c r="A16" s="22"/>
      <c r="B16" s="22"/>
      <c r="C16" s="22"/>
      <c r="D16" s="25" t="s">
        <v>65</v>
      </c>
      <c r="E16" s="25" t="s">
        <v>66</v>
      </c>
      <c r="F16" s="25" t="s">
        <v>65</v>
      </c>
      <c r="G16" s="25" t="s">
        <v>66</v>
      </c>
      <c r="H16" s="25" t="s">
        <v>65</v>
      </c>
      <c r="I16" s="25" t="s">
        <v>66</v>
      </c>
    </row>
    <row r="17" spans="1:9" ht="15.75">
      <c r="A17" s="26">
        <v>1</v>
      </c>
      <c r="B17" s="27">
        <v>41312</v>
      </c>
      <c r="C17" s="26">
        <v>6</v>
      </c>
      <c r="D17" s="28">
        <v>85.22222222222221</v>
      </c>
      <c r="E17" s="28">
        <v>14.646450714030335</v>
      </c>
      <c r="F17" s="28">
        <v>50.166666666666664</v>
      </c>
      <c r="G17" s="28">
        <v>9.49561302216275</v>
      </c>
      <c r="H17" s="28">
        <v>75.34833333333333</v>
      </c>
      <c r="I17" s="28">
        <v>13.987005993659515</v>
      </c>
    </row>
    <row r="18" spans="1:9" ht="15.75">
      <c r="A18" s="26">
        <v>2</v>
      </c>
      <c r="B18" s="27">
        <v>41313</v>
      </c>
      <c r="C18" s="26">
        <v>47</v>
      </c>
      <c r="D18" s="28">
        <v>100.9290780141844</v>
      </c>
      <c r="E18" s="28">
        <v>13.550217241642601</v>
      </c>
      <c r="F18" s="28">
        <v>48.04255319148936</v>
      </c>
      <c r="G18" s="28">
        <v>14.515295451183647</v>
      </c>
      <c r="H18" s="28">
        <v>86.99531914893619</v>
      </c>
      <c r="I18" s="28">
        <v>18.452497751402003</v>
      </c>
    </row>
    <row r="19" spans="1:9" ht="15.75">
      <c r="A19" s="26">
        <v>3</v>
      </c>
      <c r="B19" s="27">
        <v>41314</v>
      </c>
      <c r="C19" s="26">
        <v>40</v>
      </c>
      <c r="D19" s="28">
        <v>100.95833333333334</v>
      </c>
      <c r="E19" s="28">
        <v>17.15426695151594</v>
      </c>
      <c r="F19" s="28">
        <v>49.525</v>
      </c>
      <c r="G19" s="28">
        <v>16.423853041169995</v>
      </c>
      <c r="H19" s="28">
        <v>88.09674999999999</v>
      </c>
      <c r="I19" s="28">
        <v>15.273763895177986</v>
      </c>
    </row>
    <row r="20" spans="1:9" ht="15.75">
      <c r="A20" s="26">
        <v>4</v>
      </c>
      <c r="B20" s="27">
        <v>41315</v>
      </c>
      <c r="C20" s="26">
        <v>48</v>
      </c>
      <c r="D20" s="28">
        <v>99.06944444444446</v>
      </c>
      <c r="E20" s="28">
        <v>19.458503866804215</v>
      </c>
      <c r="F20" s="28">
        <v>47.458333333333336</v>
      </c>
      <c r="G20" s="28">
        <v>12.751234121888194</v>
      </c>
      <c r="H20" s="28">
        <v>84.90000000000002</v>
      </c>
      <c r="I20" s="28">
        <v>19.902615993990686</v>
      </c>
    </row>
    <row r="21" spans="1:9" ht="15.75">
      <c r="A21" s="26">
        <v>5</v>
      </c>
      <c r="B21" s="27">
        <v>41316</v>
      </c>
      <c r="C21" s="26">
        <v>36</v>
      </c>
      <c r="D21" s="28">
        <v>104.77777777777777</v>
      </c>
      <c r="E21" s="28">
        <v>18.30985509638988</v>
      </c>
      <c r="F21" s="28">
        <v>50.083333333333336</v>
      </c>
      <c r="G21" s="28">
        <v>15.590060936378665</v>
      </c>
      <c r="H21" s="28">
        <v>93.34333333333336</v>
      </c>
      <c r="I21" s="28">
        <v>27.316252095985345</v>
      </c>
    </row>
    <row r="22" spans="1:9" ht="15.75">
      <c r="A22" s="26">
        <v>6</v>
      </c>
      <c r="B22" s="27">
        <v>41317</v>
      </c>
      <c r="C22" s="26">
        <v>42</v>
      </c>
      <c r="D22" s="28">
        <v>103.52380952380952</v>
      </c>
      <c r="E22" s="28">
        <v>17.072004827178336</v>
      </c>
      <c r="F22" s="28">
        <v>47.857142857142854</v>
      </c>
      <c r="G22" s="28">
        <v>9.121327001690979</v>
      </c>
      <c r="H22" s="28">
        <v>88.54619047619047</v>
      </c>
      <c r="I22" s="28">
        <v>21.825616405385365</v>
      </c>
    </row>
    <row r="23" spans="1:9" ht="15.75">
      <c r="A23" s="26">
        <v>7</v>
      </c>
      <c r="B23" s="27">
        <v>41318</v>
      </c>
      <c r="C23" s="26">
        <v>18</v>
      </c>
      <c r="D23" s="28">
        <v>89.64814814814815</v>
      </c>
      <c r="E23" s="28">
        <v>9.777573527278383</v>
      </c>
      <c r="F23" s="28">
        <v>43.94444444444444</v>
      </c>
      <c r="G23" s="28">
        <v>10.999851454730825</v>
      </c>
      <c r="H23" s="28">
        <v>67.93444444444444</v>
      </c>
      <c r="I23" s="28">
        <v>10.13388852968223</v>
      </c>
    </row>
    <row r="24" ht="1.5" customHeight="1">
      <c r="B24" s="27"/>
    </row>
    <row r="25" spans="1:9" ht="15.75">
      <c r="A25" s="22" t="s">
        <v>69</v>
      </c>
      <c r="C25" s="26">
        <v>237</v>
      </c>
      <c r="D25" s="28">
        <v>100.34739803094244</v>
      </c>
      <c r="E25" s="28">
        <v>17.070662629981804</v>
      </c>
      <c r="F25" s="28">
        <v>48.19409282700422</v>
      </c>
      <c r="G25" s="28">
        <v>13.476135801626855</v>
      </c>
      <c r="H25" s="28">
        <v>86.25341772151903</v>
      </c>
      <c r="I25" s="28">
        <v>20.665145421786303</v>
      </c>
    </row>
  </sheetData>
  <sheetProtection/>
  <mergeCells count="12">
    <mergeCell ref="D14:E14"/>
    <mergeCell ref="D15:E15"/>
    <mergeCell ref="F14:G14"/>
    <mergeCell ref="F15:G15"/>
    <mergeCell ref="H14:I14"/>
    <mergeCell ref="H15:I15"/>
    <mergeCell ref="D1:E1"/>
    <mergeCell ref="D2:E2"/>
    <mergeCell ref="F1:G1"/>
    <mergeCell ref="F2:G2"/>
    <mergeCell ref="H1:I1"/>
    <mergeCell ref="H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7.125" style="26" bestFit="1" customWidth="1"/>
    <col min="2" max="2" width="3.875" style="26" bestFit="1" customWidth="1"/>
    <col min="3" max="3" width="6.375" style="28" bestFit="1" customWidth="1"/>
    <col min="4" max="4" width="6.125" style="28" bestFit="1" customWidth="1"/>
    <col min="5" max="5" width="2.875" style="26" bestFit="1" customWidth="1"/>
    <col min="6" max="6" width="6.375" style="28" bestFit="1" customWidth="1"/>
    <col min="7" max="7" width="6.125" style="28" bestFit="1" customWidth="1"/>
    <col min="8" max="8" width="2.875" style="26" bestFit="1" customWidth="1"/>
    <col min="9" max="9" width="6.375" style="28" bestFit="1" customWidth="1"/>
    <col min="10" max="10" width="6.125" style="28" bestFit="1" customWidth="1"/>
    <col min="11" max="11" width="7.375" style="28" bestFit="1" customWidth="1"/>
  </cols>
  <sheetData>
    <row r="1" spans="1:11" s="5" customFormat="1" ht="15.75">
      <c r="A1" s="31" t="s">
        <v>73</v>
      </c>
      <c r="B1" s="31"/>
      <c r="C1" s="31"/>
      <c r="D1" s="31"/>
      <c r="E1" s="31"/>
      <c r="F1" s="31" t="s">
        <v>74</v>
      </c>
      <c r="G1" s="31"/>
      <c r="H1" s="31"/>
      <c r="I1" s="31"/>
      <c r="J1" s="31"/>
      <c r="K1" s="31"/>
    </row>
    <row r="2" spans="1:11" s="5" customFormat="1" ht="15.75">
      <c r="A2" s="31" t="s">
        <v>75</v>
      </c>
      <c r="B2" s="31"/>
      <c r="C2" s="31"/>
      <c r="D2" s="31"/>
      <c r="E2" s="31"/>
      <c r="F2" s="31" t="s">
        <v>76</v>
      </c>
      <c r="G2" s="31"/>
      <c r="H2" s="31"/>
      <c r="I2" s="31"/>
      <c r="J2" s="31"/>
      <c r="K2" s="31"/>
    </row>
    <row r="3" spans="1:11" s="5" customFormat="1" ht="16.5" thickBot="1">
      <c r="A3" s="32" t="s">
        <v>77</v>
      </c>
      <c r="B3" s="32"/>
      <c r="C3" s="32"/>
      <c r="D3" s="32"/>
      <c r="E3" s="32"/>
      <c r="F3" s="32" t="s">
        <v>78</v>
      </c>
      <c r="G3" s="32"/>
      <c r="H3" s="32"/>
      <c r="I3" s="32"/>
      <c r="J3" s="32"/>
      <c r="K3" s="32"/>
    </row>
    <row r="5" spans="1:11" s="6" customFormat="1" ht="15.75">
      <c r="A5" s="30" t="s">
        <v>79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6" customFormat="1" ht="15.75">
      <c r="A6" s="22" t="s">
        <v>61</v>
      </c>
      <c r="B6" s="30" t="s">
        <v>64</v>
      </c>
      <c r="C6" s="29"/>
      <c r="D6" s="29"/>
      <c r="E6" s="30" t="s">
        <v>80</v>
      </c>
      <c r="F6" s="29"/>
      <c r="G6" s="29"/>
      <c r="H6" s="30" t="s">
        <v>81</v>
      </c>
      <c r="I6" s="29"/>
      <c r="J6" s="29"/>
      <c r="K6" s="25" t="s">
        <v>82</v>
      </c>
    </row>
    <row r="7" spans="1:11" s="6" customFormat="1" ht="15.75">
      <c r="A7" s="22"/>
      <c r="B7" s="22" t="s">
        <v>63</v>
      </c>
      <c r="C7" s="25" t="s">
        <v>65</v>
      </c>
      <c r="D7" s="25" t="s">
        <v>66</v>
      </c>
      <c r="E7" s="22" t="s">
        <v>63</v>
      </c>
      <c r="F7" s="25" t="s">
        <v>65</v>
      </c>
      <c r="G7" s="25" t="s">
        <v>66</v>
      </c>
      <c r="H7" s="22" t="s">
        <v>63</v>
      </c>
      <c r="I7" s="25" t="s">
        <v>65</v>
      </c>
      <c r="J7" s="25" t="s">
        <v>66</v>
      </c>
      <c r="K7" s="25"/>
    </row>
    <row r="8" spans="1:11" ht="15.75">
      <c r="A8" s="26">
        <v>1</v>
      </c>
      <c r="B8" s="26">
        <v>47</v>
      </c>
      <c r="C8" s="28">
        <v>133.25531914893617</v>
      </c>
      <c r="D8" s="28">
        <v>19.7070590807792</v>
      </c>
      <c r="E8" s="26">
        <v>17</v>
      </c>
      <c r="F8" s="28">
        <v>147.47058823529412</v>
      </c>
      <c r="G8" s="28">
        <v>17.03715662551569</v>
      </c>
      <c r="H8" s="26">
        <v>17</v>
      </c>
      <c r="I8" s="28">
        <v>125.17647058823529</v>
      </c>
      <c r="J8" s="28">
        <v>15.693291935241195</v>
      </c>
      <c r="K8" s="28">
        <v>16.730377285833704</v>
      </c>
    </row>
    <row r="9" spans="1:11" ht="15.75">
      <c r="A9" s="26">
        <v>2</v>
      </c>
      <c r="B9" s="26">
        <v>41</v>
      </c>
      <c r="C9" s="28">
        <v>133.0487804878049</v>
      </c>
      <c r="D9" s="28">
        <v>20.076044455410294</v>
      </c>
      <c r="E9" s="26">
        <v>11</v>
      </c>
      <c r="F9" s="28">
        <v>149.45454545454547</v>
      </c>
      <c r="G9" s="28">
        <v>19.273627766269808</v>
      </c>
      <c r="H9" s="26">
        <v>17</v>
      </c>
      <c r="I9" s="28">
        <v>119.41176470588235</v>
      </c>
      <c r="J9" s="28">
        <v>14.34860107958879</v>
      </c>
      <c r="K9" s="28">
        <v>22.580275173147346</v>
      </c>
    </row>
    <row r="10" spans="1:11" ht="15.75">
      <c r="A10" s="26">
        <v>3</v>
      </c>
      <c r="B10" s="26">
        <v>47</v>
      </c>
      <c r="C10" s="28">
        <v>130.74468085106383</v>
      </c>
      <c r="D10" s="28">
        <v>26.18867004036072</v>
      </c>
      <c r="E10" s="26">
        <v>17</v>
      </c>
      <c r="F10" s="28">
        <v>149.8235294117647</v>
      </c>
      <c r="G10" s="28">
        <v>29.05003290470953</v>
      </c>
      <c r="H10" s="26">
        <v>16</v>
      </c>
      <c r="I10" s="28">
        <v>109.1875</v>
      </c>
      <c r="J10" s="28">
        <v>11.788235661030875</v>
      </c>
      <c r="K10" s="28">
        <v>31.080445603790736</v>
      </c>
    </row>
    <row r="11" spans="1:11" ht="15.75">
      <c r="A11" s="26">
        <v>4</v>
      </c>
      <c r="B11" s="26">
        <v>36</v>
      </c>
      <c r="C11" s="28">
        <v>139</v>
      </c>
      <c r="D11" s="28">
        <v>25.739352861217892</v>
      </c>
      <c r="E11" s="26">
        <v>10</v>
      </c>
      <c r="F11" s="28">
        <v>164.6</v>
      </c>
      <c r="G11" s="28">
        <v>11.749231653365442</v>
      </c>
      <c r="H11" s="26">
        <v>17</v>
      </c>
      <c r="I11" s="28">
        <v>121.58823529411765</v>
      </c>
      <c r="J11" s="28">
        <v>10.971889214769554</v>
      </c>
      <c r="K11" s="28">
        <v>30.94371561574269</v>
      </c>
    </row>
    <row r="12" spans="1:11" ht="15.75">
      <c r="A12" s="26">
        <v>5</v>
      </c>
      <c r="B12" s="26">
        <v>42</v>
      </c>
      <c r="C12" s="28">
        <v>135.26190476190476</v>
      </c>
      <c r="D12" s="28">
        <v>21.7895248090761</v>
      </c>
      <c r="E12" s="26">
        <v>16</v>
      </c>
      <c r="F12" s="28">
        <v>154.1875</v>
      </c>
      <c r="G12" s="28">
        <v>16.469036604084245</v>
      </c>
      <c r="H12" s="26">
        <v>17</v>
      </c>
      <c r="I12" s="28">
        <v>117.17647058823529</v>
      </c>
      <c r="J12" s="28">
        <v>13.001131172505964</v>
      </c>
      <c r="K12" s="28">
        <v>27.36249314018866</v>
      </c>
    </row>
    <row r="13" ht="1.5" customHeight="1"/>
    <row r="14" spans="1:11" ht="15.75">
      <c r="A14" s="22" t="s">
        <v>69</v>
      </c>
      <c r="B14" s="26">
        <v>213</v>
      </c>
      <c r="C14" s="28">
        <v>134.0281690140845</v>
      </c>
      <c r="D14" s="28">
        <v>22.74943820433395</v>
      </c>
      <c r="E14" s="26">
        <v>71</v>
      </c>
      <c r="F14" s="28">
        <v>152.26760563380282</v>
      </c>
      <c r="G14" s="28">
        <v>20.470157893507093</v>
      </c>
      <c r="H14" s="26">
        <v>84</v>
      </c>
      <c r="I14" s="28">
        <v>118.61904761904762</v>
      </c>
      <c r="J14" s="28">
        <v>14.013680718312855</v>
      </c>
      <c r="K14" s="28">
        <v>25.105586580996412</v>
      </c>
    </row>
    <row r="16" spans="1:11" s="6" customFormat="1" ht="15.75">
      <c r="A16" s="30" t="s">
        <v>83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s="6" customFormat="1" ht="15.75">
      <c r="A17" s="22" t="s">
        <v>61</v>
      </c>
      <c r="B17" s="30" t="s">
        <v>64</v>
      </c>
      <c r="C17" s="29"/>
      <c r="D17" s="29"/>
      <c r="E17" s="30" t="s">
        <v>80</v>
      </c>
      <c r="F17" s="29"/>
      <c r="G17" s="29"/>
      <c r="H17" s="30" t="s">
        <v>81</v>
      </c>
      <c r="I17" s="29"/>
      <c r="J17" s="29"/>
      <c r="K17" s="25" t="s">
        <v>82</v>
      </c>
    </row>
    <row r="18" spans="1:11" s="6" customFormat="1" ht="15.75">
      <c r="A18" s="22"/>
      <c r="B18" s="22" t="s">
        <v>63</v>
      </c>
      <c r="C18" s="25" t="s">
        <v>65</v>
      </c>
      <c r="D18" s="25" t="s">
        <v>66</v>
      </c>
      <c r="E18" s="22" t="s">
        <v>63</v>
      </c>
      <c r="F18" s="25" t="s">
        <v>65</v>
      </c>
      <c r="G18" s="25" t="s">
        <v>66</v>
      </c>
      <c r="H18" s="22" t="s">
        <v>63</v>
      </c>
      <c r="I18" s="25" t="s">
        <v>65</v>
      </c>
      <c r="J18" s="25" t="s">
        <v>66</v>
      </c>
      <c r="K18" s="25"/>
    </row>
    <row r="19" spans="1:11" ht="15.75">
      <c r="A19" s="26">
        <v>1</v>
      </c>
      <c r="B19" s="26">
        <v>47</v>
      </c>
      <c r="C19" s="28">
        <v>84.7872340425532</v>
      </c>
      <c r="D19" s="28">
        <v>12.057716580666757</v>
      </c>
      <c r="E19" s="26">
        <v>17</v>
      </c>
      <c r="F19" s="28">
        <v>92.23529411764706</v>
      </c>
      <c r="G19" s="28">
        <v>10.16445652608084</v>
      </c>
      <c r="H19" s="26">
        <v>17</v>
      </c>
      <c r="I19" s="28">
        <v>78.76470588235294</v>
      </c>
      <c r="J19" s="28">
        <v>10.56840463223226</v>
      </c>
      <c r="K19" s="28">
        <v>15.88751937412355</v>
      </c>
    </row>
    <row r="20" spans="1:11" ht="15.75">
      <c r="A20" s="26">
        <v>2</v>
      </c>
      <c r="B20" s="26">
        <v>41</v>
      </c>
      <c r="C20" s="28">
        <v>84.2439024390244</v>
      </c>
      <c r="D20" s="28">
        <v>18.325911284032887</v>
      </c>
      <c r="E20" s="26">
        <v>11</v>
      </c>
      <c r="F20" s="28">
        <v>92.36363636363636</v>
      </c>
      <c r="G20" s="28">
        <v>15.259572256604887</v>
      </c>
      <c r="H20" s="26">
        <v>17</v>
      </c>
      <c r="I20" s="28">
        <v>75.11764705882354</v>
      </c>
      <c r="J20" s="28">
        <v>9.681698927236214</v>
      </c>
      <c r="K20" s="28">
        <v>20.471498595753495</v>
      </c>
    </row>
    <row r="21" spans="1:11" ht="15.75">
      <c r="A21" s="26">
        <v>3</v>
      </c>
      <c r="B21" s="26">
        <v>47</v>
      </c>
      <c r="C21" s="28">
        <v>83.38297872340425</v>
      </c>
      <c r="D21" s="28">
        <v>17.08362194502112</v>
      </c>
      <c r="E21" s="26">
        <v>17</v>
      </c>
      <c r="F21" s="28">
        <v>94</v>
      </c>
      <c r="G21" s="28">
        <v>19.189841062395487</v>
      </c>
      <c r="H21" s="26">
        <v>16</v>
      </c>
      <c r="I21" s="28">
        <v>68.8125</v>
      </c>
      <c r="J21" s="28">
        <v>9.217510509893655</v>
      </c>
      <c r="K21" s="28">
        <v>30.207004337841287</v>
      </c>
    </row>
    <row r="22" spans="1:11" ht="15.75">
      <c r="A22" s="26">
        <v>4</v>
      </c>
      <c r="B22" s="26">
        <v>36</v>
      </c>
      <c r="C22" s="28">
        <v>88.16666666666667</v>
      </c>
      <c r="D22" s="28">
        <v>15.145956556124146</v>
      </c>
      <c r="E22" s="26">
        <v>10</v>
      </c>
      <c r="F22" s="28">
        <v>106.4</v>
      </c>
      <c r="G22" s="28">
        <v>8.016649341630622</v>
      </c>
      <c r="H22" s="26">
        <v>17</v>
      </c>
      <c r="I22" s="28">
        <v>77.52941176470588</v>
      </c>
      <c r="J22" s="28">
        <v>5.339916280462918</v>
      </c>
      <c r="K22" s="28">
        <v>32.74546869787613</v>
      </c>
    </row>
    <row r="23" spans="1:11" ht="15.75">
      <c r="A23" s="26">
        <v>5</v>
      </c>
      <c r="B23" s="26">
        <v>42</v>
      </c>
      <c r="C23" s="28">
        <v>87.52380952380952</v>
      </c>
      <c r="D23" s="28">
        <v>15.308594900136752</v>
      </c>
      <c r="E23" s="26">
        <v>16</v>
      </c>
      <c r="F23" s="28">
        <v>102.1875</v>
      </c>
      <c r="G23" s="28">
        <v>10.22558066810878</v>
      </c>
      <c r="H23" s="26">
        <v>17</v>
      </c>
      <c r="I23" s="28">
        <v>74.11764705882354</v>
      </c>
      <c r="J23" s="28">
        <v>8.350766079686752</v>
      </c>
      <c r="K23" s="28">
        <v>32.07110510145298</v>
      </c>
    </row>
    <row r="24" ht="1.5" customHeight="1"/>
    <row r="25" spans="1:11" ht="15.75">
      <c r="A25" s="22" t="s">
        <v>69</v>
      </c>
      <c r="B25" s="26">
        <v>213</v>
      </c>
      <c r="C25" s="28">
        <v>85.48356807511738</v>
      </c>
      <c r="D25" s="28">
        <v>15.648134569675522</v>
      </c>
      <c r="E25" s="26">
        <v>71</v>
      </c>
      <c r="F25" s="28">
        <v>96.91549295774648</v>
      </c>
      <c r="G25" s="28">
        <v>14.1973302106651</v>
      </c>
      <c r="H25" s="26">
        <v>84</v>
      </c>
      <c r="I25" s="28">
        <v>74.94047619047619</v>
      </c>
      <c r="J25" s="28">
        <v>9.25456733931849</v>
      </c>
      <c r="K25" s="28">
        <v>25.706714474014564</v>
      </c>
    </row>
    <row r="27" spans="1:11" s="6" customFormat="1" ht="15.75">
      <c r="A27" s="30" t="s">
        <v>84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s="6" customFormat="1" ht="15.75">
      <c r="A28" s="22" t="s">
        <v>61</v>
      </c>
      <c r="B28" s="30" t="s">
        <v>64</v>
      </c>
      <c r="C28" s="29"/>
      <c r="D28" s="29"/>
      <c r="E28" s="30" t="s">
        <v>80</v>
      </c>
      <c r="F28" s="29"/>
      <c r="G28" s="29"/>
      <c r="H28" s="30" t="s">
        <v>81</v>
      </c>
      <c r="I28" s="29"/>
      <c r="J28" s="29"/>
      <c r="K28" s="25" t="s">
        <v>82</v>
      </c>
    </row>
    <row r="29" spans="1:11" s="6" customFormat="1" ht="15.75">
      <c r="A29" s="22"/>
      <c r="B29" s="22" t="s">
        <v>63</v>
      </c>
      <c r="C29" s="25" t="s">
        <v>65</v>
      </c>
      <c r="D29" s="25" t="s">
        <v>66</v>
      </c>
      <c r="E29" s="22" t="s">
        <v>63</v>
      </c>
      <c r="F29" s="25" t="s">
        <v>65</v>
      </c>
      <c r="G29" s="25" t="s">
        <v>66</v>
      </c>
      <c r="H29" s="22" t="s">
        <v>63</v>
      </c>
      <c r="I29" s="25" t="s">
        <v>65</v>
      </c>
      <c r="J29" s="25" t="s">
        <v>66</v>
      </c>
      <c r="K29" s="25"/>
    </row>
    <row r="30" spans="1:11" ht="15.75">
      <c r="A30" s="26">
        <v>1</v>
      </c>
      <c r="B30" s="26">
        <v>47</v>
      </c>
      <c r="C30" s="28">
        <v>64.97872340425532</v>
      </c>
      <c r="D30" s="28">
        <v>6.529163211922227</v>
      </c>
      <c r="E30" s="26">
        <v>17</v>
      </c>
      <c r="F30" s="28">
        <v>68.88235294117646</v>
      </c>
      <c r="G30" s="28">
        <v>4.0908793819479765</v>
      </c>
      <c r="H30" s="26">
        <v>17</v>
      </c>
      <c r="I30" s="28">
        <v>58.705882352941174</v>
      </c>
      <c r="J30" s="28">
        <v>2.2294816068526147</v>
      </c>
      <c r="K30" s="28">
        <v>15.661235024461645</v>
      </c>
    </row>
    <row r="31" spans="1:11" ht="15.75">
      <c r="A31" s="26">
        <v>2</v>
      </c>
      <c r="B31" s="26">
        <v>41</v>
      </c>
      <c r="C31" s="28">
        <v>65.5609756097561</v>
      </c>
      <c r="D31" s="28">
        <v>5.736064768148129</v>
      </c>
      <c r="E31" s="26">
        <v>11</v>
      </c>
      <c r="F31" s="28">
        <v>68.54545454545455</v>
      </c>
      <c r="G31" s="28">
        <v>7.992041495933765</v>
      </c>
      <c r="H31" s="26">
        <v>17</v>
      </c>
      <c r="I31" s="28">
        <v>62.705882352941174</v>
      </c>
      <c r="J31" s="28">
        <v>2.0544070276588613</v>
      </c>
      <c r="K31" s="28">
        <v>8.90708556149733</v>
      </c>
    </row>
    <row r="32" spans="1:11" ht="15.75">
      <c r="A32" s="26">
        <v>3</v>
      </c>
      <c r="B32" s="26">
        <v>47</v>
      </c>
      <c r="C32" s="28">
        <v>64.8936170212766</v>
      </c>
      <c r="D32" s="28">
        <v>7.169482555317932</v>
      </c>
      <c r="E32" s="26">
        <v>17</v>
      </c>
      <c r="F32" s="28">
        <v>65.76470588235294</v>
      </c>
      <c r="G32" s="28">
        <v>6.06763351485472</v>
      </c>
      <c r="H32" s="26">
        <v>16</v>
      </c>
      <c r="I32" s="28">
        <v>61.4375</v>
      </c>
      <c r="J32" s="28">
        <v>1.7114808402861736</v>
      </c>
      <c r="K32" s="28">
        <v>6.668153326904533</v>
      </c>
    </row>
    <row r="33" spans="1:11" ht="15.75">
      <c r="A33" s="26">
        <v>4</v>
      </c>
      <c r="B33" s="26">
        <v>36</v>
      </c>
      <c r="C33" s="28">
        <v>66.72222222222223</v>
      </c>
      <c r="D33" s="28">
        <v>8.293236869749814</v>
      </c>
      <c r="E33" s="26">
        <v>10</v>
      </c>
      <c r="F33" s="28">
        <v>70.9</v>
      </c>
      <c r="G33" s="28">
        <v>5.952590472502987</v>
      </c>
      <c r="H33" s="26">
        <v>17</v>
      </c>
      <c r="I33" s="28">
        <v>61.94117647058823</v>
      </c>
      <c r="J33" s="28">
        <v>4.588989379962845</v>
      </c>
      <c r="K33" s="28">
        <v>13.427046089043456</v>
      </c>
    </row>
    <row r="34" spans="1:11" ht="15.75">
      <c r="A34" s="26">
        <v>5</v>
      </c>
      <c r="B34" s="26">
        <v>42</v>
      </c>
      <c r="C34" s="28">
        <v>64.5</v>
      </c>
      <c r="D34" s="28">
        <v>7.97021895834126</v>
      </c>
      <c r="E34" s="26">
        <v>16</v>
      </c>
      <c r="F34" s="28">
        <v>69.8125</v>
      </c>
      <c r="G34" s="28">
        <v>4.6507167906320275</v>
      </c>
      <c r="H34" s="26">
        <v>17</v>
      </c>
      <c r="I34" s="28">
        <v>57.64705882352941</v>
      </c>
      <c r="J34" s="28">
        <v>3.7071076405768864</v>
      </c>
      <c r="K34" s="28">
        <v>18.861149110807112</v>
      </c>
    </row>
    <row r="35" ht="1.5" customHeight="1"/>
    <row r="36" spans="1:11" ht="15.75">
      <c r="A36" s="22" t="s">
        <v>69</v>
      </c>
      <c r="B36" s="26">
        <v>213</v>
      </c>
      <c r="C36" s="28">
        <v>65.27230046948357</v>
      </c>
      <c r="D36" s="28">
        <v>7.1269507666355425</v>
      </c>
      <c r="E36" s="26">
        <v>71</v>
      </c>
      <c r="F36" s="28">
        <v>68.5774647887324</v>
      </c>
      <c r="G36" s="28">
        <v>5.798181911675876</v>
      </c>
      <c r="H36" s="26">
        <v>84</v>
      </c>
      <c r="I36" s="28">
        <v>60.476190476190474</v>
      </c>
      <c r="J36" s="28">
        <v>3.595432813988909</v>
      </c>
      <c r="K36" s="28">
        <v>12.411504197449688</v>
      </c>
    </row>
    <row r="38" spans="1:11" s="6" customFormat="1" ht="15.75">
      <c r="A38" s="30" t="s">
        <v>85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s="6" customFormat="1" ht="15.75">
      <c r="A39" s="22" t="s">
        <v>61</v>
      </c>
      <c r="B39" s="30" t="s">
        <v>64</v>
      </c>
      <c r="C39" s="29"/>
      <c r="D39" s="29"/>
      <c r="E39" s="30" t="s">
        <v>80</v>
      </c>
      <c r="F39" s="29"/>
      <c r="G39" s="29"/>
      <c r="H39" s="30" t="s">
        <v>81</v>
      </c>
      <c r="I39" s="29"/>
      <c r="J39" s="29"/>
      <c r="K39" s="25" t="s">
        <v>82</v>
      </c>
    </row>
    <row r="40" spans="1:11" s="6" customFormat="1" ht="15.75">
      <c r="A40" s="22"/>
      <c r="B40" s="22" t="s">
        <v>63</v>
      </c>
      <c r="C40" s="25" t="s">
        <v>65</v>
      </c>
      <c r="D40" s="25" t="s">
        <v>66</v>
      </c>
      <c r="E40" s="22" t="s">
        <v>63</v>
      </c>
      <c r="F40" s="25" t="s">
        <v>65</v>
      </c>
      <c r="G40" s="25" t="s">
        <v>66</v>
      </c>
      <c r="H40" s="22" t="s">
        <v>63</v>
      </c>
      <c r="I40" s="25" t="s">
        <v>65</v>
      </c>
      <c r="J40" s="25" t="s">
        <v>66</v>
      </c>
      <c r="K40" s="25"/>
    </row>
    <row r="41" spans="1:11" ht="15.75">
      <c r="A41" s="26">
        <v>1</v>
      </c>
      <c r="B41" s="26">
        <v>47</v>
      </c>
      <c r="C41" s="28">
        <v>100.9432624113475</v>
      </c>
      <c r="D41" s="28">
        <v>13.531019854543022</v>
      </c>
      <c r="E41" s="26">
        <v>17</v>
      </c>
      <c r="F41" s="28">
        <v>110.6470588235294</v>
      </c>
      <c r="G41" s="28">
        <v>9.635344793054669</v>
      </c>
      <c r="H41" s="26">
        <v>17</v>
      </c>
      <c r="I41" s="28">
        <v>94.23529411764706</v>
      </c>
      <c r="J41" s="28">
        <v>11.624784768546583</v>
      </c>
      <c r="K41" s="28">
        <v>16.25840528018978</v>
      </c>
    </row>
    <row r="42" spans="1:11" ht="15.75">
      <c r="A42" s="26">
        <v>2</v>
      </c>
      <c r="B42" s="26">
        <v>41</v>
      </c>
      <c r="C42" s="28">
        <v>100.51219512195124</v>
      </c>
      <c r="D42" s="28">
        <v>17.177682155274525</v>
      </c>
      <c r="E42" s="26">
        <v>11</v>
      </c>
      <c r="F42" s="28">
        <v>111.3939393939394</v>
      </c>
      <c r="G42" s="28">
        <v>14.079787073688342</v>
      </c>
      <c r="H42" s="26">
        <v>17</v>
      </c>
      <c r="I42" s="28">
        <v>89.88235294117646</v>
      </c>
      <c r="J42" s="28">
        <v>10.358129641648796</v>
      </c>
      <c r="K42" s="28">
        <v>21.401966623714642</v>
      </c>
    </row>
    <row r="43" spans="1:11" ht="15.75">
      <c r="A43" s="26">
        <v>3</v>
      </c>
      <c r="B43" s="26">
        <v>47</v>
      </c>
      <c r="C43" s="28">
        <v>99.17021276595747</v>
      </c>
      <c r="D43" s="28">
        <v>19.656208511448277</v>
      </c>
      <c r="E43" s="26">
        <v>17</v>
      </c>
      <c r="F43" s="28">
        <v>112.6078431372549</v>
      </c>
      <c r="G43" s="28">
        <v>21.602866095252562</v>
      </c>
      <c r="H43" s="26">
        <v>16</v>
      </c>
      <c r="I43" s="28">
        <v>82.27083333333333</v>
      </c>
      <c r="J43" s="28">
        <v>9.886930205523328</v>
      </c>
      <c r="K43" s="28">
        <v>30.59084876173168</v>
      </c>
    </row>
    <row r="44" spans="1:11" ht="15.75">
      <c r="A44" s="26">
        <v>4</v>
      </c>
      <c r="B44" s="26">
        <v>36</v>
      </c>
      <c r="C44" s="28">
        <v>105.1111111111111</v>
      </c>
      <c r="D44" s="28">
        <v>17.996119511170164</v>
      </c>
      <c r="E44" s="26">
        <v>10</v>
      </c>
      <c r="F44" s="28">
        <v>125.8</v>
      </c>
      <c r="G44" s="28">
        <v>8.52186729667989</v>
      </c>
      <c r="H44" s="26">
        <v>17</v>
      </c>
      <c r="I44" s="28">
        <v>92.21568627450979</v>
      </c>
      <c r="J44" s="28">
        <v>6.700892536394963</v>
      </c>
      <c r="K44" s="28">
        <v>31.95124984454671</v>
      </c>
    </row>
    <row r="45" spans="1:11" ht="15.75">
      <c r="A45" s="26">
        <v>5</v>
      </c>
      <c r="B45" s="26">
        <v>42</v>
      </c>
      <c r="C45" s="28">
        <v>103.43650793650792</v>
      </c>
      <c r="D45" s="28">
        <v>17.172879623235463</v>
      </c>
      <c r="E45" s="26">
        <v>16</v>
      </c>
      <c r="F45" s="28">
        <v>119.52083333333334</v>
      </c>
      <c r="G45" s="28">
        <v>11.827130612220296</v>
      </c>
      <c r="H45" s="26">
        <v>17</v>
      </c>
      <c r="I45" s="28">
        <v>88.4705882352941</v>
      </c>
      <c r="J45" s="28">
        <v>9.341558000802381</v>
      </c>
      <c r="K45" s="28">
        <v>30.018651748277026</v>
      </c>
    </row>
    <row r="46" ht="1.5" customHeight="1"/>
    <row r="47" spans="1:11" ht="15.75">
      <c r="A47" s="22" t="s">
        <v>69</v>
      </c>
      <c r="B47" s="26">
        <v>213</v>
      </c>
      <c r="C47" s="28">
        <v>101.66510172143984</v>
      </c>
      <c r="D47" s="28">
        <v>17.15014157463246</v>
      </c>
      <c r="E47" s="26">
        <v>71</v>
      </c>
      <c r="F47" s="28">
        <v>115.36619718309862</v>
      </c>
      <c r="G47" s="28">
        <v>14.991866041139886</v>
      </c>
      <c r="H47" s="26">
        <v>84</v>
      </c>
      <c r="I47" s="28">
        <v>89.49999999999999</v>
      </c>
      <c r="J47" s="28">
        <v>10.310247563433204</v>
      </c>
      <c r="K47" s="28">
        <v>25.442552798473024</v>
      </c>
    </row>
    <row r="49" spans="1:11" s="6" customFormat="1" ht="15.75">
      <c r="A49" s="30" t="s">
        <v>86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s="6" customFormat="1" ht="15.75">
      <c r="A50" s="22" t="s">
        <v>61</v>
      </c>
      <c r="B50" s="30" t="s">
        <v>64</v>
      </c>
      <c r="C50" s="29"/>
      <c r="D50" s="29"/>
      <c r="E50" s="30" t="s">
        <v>80</v>
      </c>
      <c r="F50" s="29"/>
      <c r="G50" s="29"/>
      <c r="H50" s="30" t="s">
        <v>81</v>
      </c>
      <c r="I50" s="29"/>
      <c r="J50" s="29"/>
      <c r="K50" s="25" t="s">
        <v>82</v>
      </c>
    </row>
    <row r="51" spans="1:11" s="6" customFormat="1" ht="15.75">
      <c r="A51" s="22"/>
      <c r="B51" s="22" t="s">
        <v>63</v>
      </c>
      <c r="C51" s="25" t="s">
        <v>65</v>
      </c>
      <c r="D51" s="25" t="s">
        <v>66</v>
      </c>
      <c r="E51" s="22" t="s">
        <v>63</v>
      </c>
      <c r="F51" s="25" t="s">
        <v>65</v>
      </c>
      <c r="G51" s="25" t="s">
        <v>66</v>
      </c>
      <c r="H51" s="22" t="s">
        <v>63</v>
      </c>
      <c r="I51" s="25" t="s">
        <v>65</v>
      </c>
      <c r="J51" s="25" t="s">
        <v>66</v>
      </c>
      <c r="K51" s="25"/>
    </row>
    <row r="52" spans="1:11" ht="15.75">
      <c r="A52" s="26">
        <v>1</v>
      </c>
      <c r="B52" s="26">
        <v>47</v>
      </c>
      <c r="C52" s="28">
        <v>48.46808510638298</v>
      </c>
      <c r="D52" s="28">
        <v>13.95777960389332</v>
      </c>
      <c r="E52" s="26">
        <v>17</v>
      </c>
      <c r="F52" s="28">
        <v>55.23529411764706</v>
      </c>
      <c r="G52" s="28">
        <v>18.09878936477764</v>
      </c>
      <c r="H52" s="26">
        <v>17</v>
      </c>
      <c r="I52" s="28">
        <v>46.411764705882355</v>
      </c>
      <c r="J52" s="28">
        <v>9.817451448373788</v>
      </c>
      <c r="K52" s="28">
        <v>18.20482363270154</v>
      </c>
    </row>
    <row r="53" spans="1:11" ht="15.75">
      <c r="A53" s="26">
        <v>2</v>
      </c>
      <c r="B53" s="26">
        <v>41</v>
      </c>
      <c r="C53" s="28">
        <v>48.80487804878049</v>
      </c>
      <c r="D53" s="28">
        <v>16.86004079502052</v>
      </c>
      <c r="E53" s="26">
        <v>11</v>
      </c>
      <c r="F53" s="28">
        <v>57.09090909090909</v>
      </c>
      <c r="G53" s="28">
        <v>19.07068192516746</v>
      </c>
      <c r="H53" s="26">
        <v>17</v>
      </c>
      <c r="I53" s="28">
        <v>44.294117647058826</v>
      </c>
      <c r="J53" s="28">
        <v>10.354737477854963</v>
      </c>
      <c r="K53" s="28">
        <v>26.220312303741178</v>
      </c>
    </row>
    <row r="54" spans="1:11" ht="15.75">
      <c r="A54" s="26">
        <v>3</v>
      </c>
      <c r="B54" s="26">
        <v>47</v>
      </c>
      <c r="C54" s="28">
        <v>47.361702127659576</v>
      </c>
      <c r="D54" s="28">
        <v>12.87131210485736</v>
      </c>
      <c r="E54" s="26">
        <v>17</v>
      </c>
      <c r="F54" s="28">
        <v>55.8235294117647</v>
      </c>
      <c r="G54" s="28">
        <v>16.447778323065577</v>
      </c>
      <c r="H54" s="26">
        <v>16</v>
      </c>
      <c r="I54" s="28">
        <v>40.375</v>
      </c>
      <c r="J54" s="28">
        <v>4.8425200051213</v>
      </c>
      <c r="K54" s="28">
        <v>32.61818878494793</v>
      </c>
    </row>
    <row r="55" spans="1:11" ht="15.75">
      <c r="A55" s="26">
        <v>4</v>
      </c>
      <c r="B55" s="26">
        <v>36</v>
      </c>
      <c r="C55" s="28">
        <v>50.833333333333336</v>
      </c>
      <c r="D55" s="28">
        <v>14.98666073546739</v>
      </c>
      <c r="E55" s="26">
        <v>10</v>
      </c>
      <c r="F55" s="28">
        <v>58.2</v>
      </c>
      <c r="G55" s="28">
        <v>8.547904226573115</v>
      </c>
      <c r="H55" s="26">
        <v>17</v>
      </c>
      <c r="I55" s="28">
        <v>44.05882352941177</v>
      </c>
      <c r="J55" s="28">
        <v>8.003675626198985</v>
      </c>
      <c r="K55" s="28">
        <v>27.81870781099325</v>
      </c>
    </row>
    <row r="56" spans="1:11" ht="15.75">
      <c r="A56" s="26">
        <v>5</v>
      </c>
      <c r="B56" s="26">
        <v>42</v>
      </c>
      <c r="C56" s="28">
        <v>47.73809523809524</v>
      </c>
      <c r="D56" s="28">
        <v>9.388782938372755</v>
      </c>
      <c r="E56" s="26">
        <v>16</v>
      </c>
      <c r="F56" s="28">
        <v>52</v>
      </c>
      <c r="G56" s="28">
        <v>9.542885657214313</v>
      </c>
      <c r="H56" s="26">
        <v>17</v>
      </c>
      <c r="I56" s="28">
        <v>43.05882352941177</v>
      </c>
      <c r="J56" s="28">
        <v>8.370114905388798</v>
      </c>
      <c r="K56" s="28">
        <v>18.729646472055148</v>
      </c>
    </row>
    <row r="57" ht="1.5" customHeight="1"/>
    <row r="58" spans="1:11" ht="15.75">
      <c r="A58" s="22" t="s">
        <v>69</v>
      </c>
      <c r="B58" s="26">
        <v>213</v>
      </c>
      <c r="C58" s="28">
        <v>48.544600938967136</v>
      </c>
      <c r="D58" s="28">
        <v>13.68665964786201</v>
      </c>
      <c r="E58" s="26">
        <v>71</v>
      </c>
      <c r="F58" s="28">
        <v>55.352112676056336</v>
      </c>
      <c r="G58" s="28">
        <v>14.894005113802663</v>
      </c>
      <c r="H58" s="26">
        <v>84</v>
      </c>
      <c r="I58" s="28">
        <v>43.67857142857143</v>
      </c>
      <c r="J58" s="28">
        <v>8.55339109005398</v>
      </c>
      <c r="K58" s="28">
        <v>24.04704338214976</v>
      </c>
    </row>
    <row r="60" spans="1:11" s="6" customFormat="1" ht="15.75">
      <c r="A60" s="30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s="6" customFormat="1" ht="15.75">
      <c r="A61" s="22" t="s">
        <v>61</v>
      </c>
      <c r="B61" s="30" t="s">
        <v>64</v>
      </c>
      <c r="C61" s="29"/>
      <c r="D61" s="29"/>
      <c r="E61" s="30" t="s">
        <v>80</v>
      </c>
      <c r="F61" s="29"/>
      <c r="G61" s="29"/>
      <c r="H61" s="30" t="s">
        <v>81</v>
      </c>
      <c r="I61" s="29"/>
      <c r="J61" s="29"/>
      <c r="K61" s="25" t="s">
        <v>82</v>
      </c>
    </row>
    <row r="62" spans="1:11" s="6" customFormat="1" ht="15.75">
      <c r="A62" s="22"/>
      <c r="B62" s="22" t="s">
        <v>63</v>
      </c>
      <c r="C62" s="25" t="s">
        <v>65</v>
      </c>
      <c r="D62" s="25" t="s">
        <v>66</v>
      </c>
      <c r="E62" s="22" t="s">
        <v>63</v>
      </c>
      <c r="F62" s="25" t="s">
        <v>65</v>
      </c>
      <c r="G62" s="25" t="s">
        <v>66</v>
      </c>
      <c r="H62" s="22" t="s">
        <v>63</v>
      </c>
      <c r="I62" s="25" t="s">
        <v>65</v>
      </c>
      <c r="J62" s="25" t="s">
        <v>66</v>
      </c>
      <c r="K62" s="25"/>
    </row>
    <row r="63" spans="1:11" ht="15.75">
      <c r="A63" s="26">
        <v>1</v>
      </c>
      <c r="B63" s="26">
        <v>47</v>
      </c>
      <c r="C63" s="28">
        <v>87.10382978723405</v>
      </c>
      <c r="D63" s="28">
        <v>18.29016087993418</v>
      </c>
      <c r="E63" s="26">
        <v>17</v>
      </c>
      <c r="F63" s="28">
        <v>101.73588235294115</v>
      </c>
      <c r="G63" s="28">
        <v>14.424002157352113</v>
      </c>
      <c r="H63" s="26">
        <v>17</v>
      </c>
      <c r="I63" s="28">
        <v>73.58235294117648</v>
      </c>
      <c r="J63" s="28">
        <v>10.45091893651684</v>
      </c>
      <c r="K63" s="28">
        <v>32.321804311629535</v>
      </c>
    </row>
    <row r="64" spans="1:11" ht="15.75">
      <c r="A64" s="26">
        <v>2</v>
      </c>
      <c r="B64" s="26">
        <v>41</v>
      </c>
      <c r="C64" s="28">
        <v>87.35292682926827</v>
      </c>
      <c r="D64" s="28">
        <v>15.815810324466918</v>
      </c>
      <c r="E64" s="26">
        <v>11</v>
      </c>
      <c r="F64" s="28">
        <v>101.88000000000001</v>
      </c>
      <c r="G64" s="28">
        <v>13.52797841512177</v>
      </c>
      <c r="H64" s="26">
        <v>17</v>
      </c>
      <c r="I64" s="28">
        <v>74.89941176470587</v>
      </c>
      <c r="J64" s="28">
        <v>9.375256310221722</v>
      </c>
      <c r="K64" s="28">
        <v>30.886873759854467</v>
      </c>
    </row>
    <row r="65" spans="1:11" ht="15.75">
      <c r="A65" s="26">
        <v>3</v>
      </c>
      <c r="B65" s="26">
        <v>47</v>
      </c>
      <c r="C65" s="28">
        <v>85.03212765957448</v>
      </c>
      <c r="D65" s="28">
        <v>20.096495036845525</v>
      </c>
      <c r="E65" s="26">
        <v>17</v>
      </c>
      <c r="F65" s="28">
        <v>97.91941176470586</v>
      </c>
      <c r="G65" s="28">
        <v>17.44888551977919</v>
      </c>
      <c r="H65" s="26">
        <v>16</v>
      </c>
      <c r="I65" s="28">
        <v>67.01312500000002</v>
      </c>
      <c r="J65" s="28">
        <v>6.814014693996483</v>
      </c>
      <c r="K65" s="28">
        <v>36.34659935646788</v>
      </c>
    </row>
    <row r="66" spans="1:11" ht="15.75">
      <c r="A66" s="26">
        <v>4</v>
      </c>
      <c r="B66" s="26">
        <v>36</v>
      </c>
      <c r="C66" s="28">
        <v>93.9616666666667</v>
      </c>
      <c r="D66" s="28">
        <v>26.701834554416312</v>
      </c>
      <c r="E66" s="26">
        <v>10</v>
      </c>
      <c r="F66" s="28">
        <v>116.519</v>
      </c>
      <c r="G66" s="28">
        <v>10.81798137875598</v>
      </c>
      <c r="H66" s="26">
        <v>17</v>
      </c>
      <c r="I66" s="28">
        <v>75.45411764705882</v>
      </c>
      <c r="J66" s="28">
        <v>10.117756704689702</v>
      </c>
      <c r="K66" s="28">
        <v>43.70386755550083</v>
      </c>
    </row>
    <row r="67" spans="1:11" ht="15.75">
      <c r="A67" s="26">
        <v>5</v>
      </c>
      <c r="B67" s="26">
        <v>42</v>
      </c>
      <c r="C67" s="28">
        <v>88.22404761904761</v>
      </c>
      <c r="D67" s="28">
        <v>22.203220713366264</v>
      </c>
      <c r="E67" s="26">
        <v>16</v>
      </c>
      <c r="F67" s="28">
        <v>107.85937499999999</v>
      </c>
      <c r="G67" s="28">
        <v>15.208793714493048</v>
      </c>
      <c r="H67" s="26">
        <v>17</v>
      </c>
      <c r="I67" s="28">
        <v>67.48823529411764</v>
      </c>
      <c r="J67" s="28">
        <v>8.015535100115146</v>
      </c>
      <c r="K67" s="28">
        <v>45.75979089080718</v>
      </c>
    </row>
    <row r="68" ht="1.5" customHeight="1"/>
    <row r="69" spans="1:11" ht="15.75">
      <c r="A69" s="22" t="s">
        <v>69</v>
      </c>
      <c r="B69" s="26">
        <v>213</v>
      </c>
      <c r="C69" s="28">
        <v>88.07460093896718</v>
      </c>
      <c r="D69" s="28">
        <v>20.705499325454703</v>
      </c>
      <c r="E69" s="26">
        <v>71</v>
      </c>
      <c r="F69" s="28">
        <v>104.30647887323941</v>
      </c>
      <c r="G69" s="28">
        <v>15.6375073003152</v>
      </c>
      <c r="H69" s="26">
        <v>84</v>
      </c>
      <c r="I69" s="28">
        <v>71.74309523809525</v>
      </c>
      <c r="J69" s="28">
        <v>9.596017745353105</v>
      </c>
      <c r="K69" s="28">
        <v>36.97250204711063</v>
      </c>
    </row>
  </sheetData>
  <sheetProtection/>
  <mergeCells count="30">
    <mergeCell ref="A49:K49"/>
    <mergeCell ref="B50:D50"/>
    <mergeCell ref="E50:G50"/>
    <mergeCell ref="H50:J50"/>
    <mergeCell ref="A60:K60"/>
    <mergeCell ref="B61:D61"/>
    <mergeCell ref="E61:G61"/>
    <mergeCell ref="H61:J61"/>
    <mergeCell ref="A27:K27"/>
    <mergeCell ref="B28:D28"/>
    <mergeCell ref="E28:G28"/>
    <mergeCell ref="H28:J28"/>
    <mergeCell ref="A38:K38"/>
    <mergeCell ref="B39:D39"/>
    <mergeCell ref="E39:G39"/>
    <mergeCell ref="H39:J39"/>
    <mergeCell ref="A5:K5"/>
    <mergeCell ref="B6:D6"/>
    <mergeCell ref="E6:G6"/>
    <mergeCell ref="H6:J6"/>
    <mergeCell ref="A16:K16"/>
    <mergeCell ref="B17:D17"/>
    <mergeCell ref="E17:G17"/>
    <mergeCell ref="H17:J17"/>
    <mergeCell ref="A1:E1"/>
    <mergeCell ref="F1:K1"/>
    <mergeCell ref="A2:E2"/>
    <mergeCell ref="F2:K2"/>
    <mergeCell ref="A3:E3"/>
    <mergeCell ref="F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26" bestFit="1" customWidth="1"/>
    <col min="2" max="3" width="6.375" style="28" bestFit="1" customWidth="1"/>
    <col min="4" max="4" width="5.375" style="28" bestFit="1" customWidth="1"/>
  </cols>
  <sheetData>
    <row r="1" spans="1:4" s="6" customFormat="1" ht="15.75">
      <c r="A1" s="22" t="s">
        <v>89</v>
      </c>
      <c r="B1" s="25" t="s">
        <v>60</v>
      </c>
      <c r="C1" s="25" t="s">
        <v>67</v>
      </c>
      <c r="D1" s="25" t="s">
        <v>68</v>
      </c>
    </row>
    <row r="2" spans="1:4" ht="15.75">
      <c r="A2" s="34">
        <v>0.010416666666666666</v>
      </c>
      <c r="B2" s="28">
        <v>114.5</v>
      </c>
      <c r="C2" s="28">
        <v>68.33333333333333</v>
      </c>
      <c r="D2" s="28">
        <v>61</v>
      </c>
    </row>
    <row r="3" spans="1:4" ht="15.75">
      <c r="A3" s="34">
        <v>0.03125</v>
      </c>
      <c r="B3" s="28">
        <v>113.33333333333333</v>
      </c>
      <c r="C3" s="28">
        <v>68.83333333333333</v>
      </c>
      <c r="D3" s="28">
        <v>60.5</v>
      </c>
    </row>
    <row r="4" spans="1:4" ht="15.75">
      <c r="A4" s="34">
        <v>0.052083333333333336</v>
      </c>
      <c r="B4" s="28">
        <v>112.16666666666667</v>
      </c>
      <c r="C4" s="28">
        <v>72.5</v>
      </c>
      <c r="D4" s="28">
        <v>61.666666666666664</v>
      </c>
    </row>
    <row r="5" spans="1:4" ht="15.75">
      <c r="A5" s="34">
        <v>0.07291666666666667</v>
      </c>
      <c r="B5" s="28">
        <v>120.5</v>
      </c>
      <c r="C5" s="28">
        <v>73</v>
      </c>
      <c r="D5" s="28">
        <v>61.5</v>
      </c>
    </row>
    <row r="6" spans="1:4" ht="15.75">
      <c r="A6" s="34">
        <v>0.09375</v>
      </c>
      <c r="B6" s="28">
        <v>111.83333333333333</v>
      </c>
      <c r="C6" s="28">
        <v>73.5</v>
      </c>
      <c r="D6" s="28">
        <v>62</v>
      </c>
    </row>
    <row r="7" spans="1:4" ht="15.75">
      <c r="A7" s="34">
        <v>0.11458333333333333</v>
      </c>
      <c r="B7" s="28">
        <v>109.5</v>
      </c>
      <c r="C7" s="28">
        <v>70.16666666666667</v>
      </c>
      <c r="D7" s="28">
        <v>61.166666666666664</v>
      </c>
    </row>
    <row r="8" spans="1:4" ht="15.75">
      <c r="A8" s="34">
        <v>0.13541666666666666</v>
      </c>
      <c r="B8" s="28">
        <v>114</v>
      </c>
      <c r="C8" s="28">
        <v>72.5</v>
      </c>
      <c r="D8" s="28">
        <v>61.833333333333336</v>
      </c>
    </row>
    <row r="9" spans="1:4" ht="15.75">
      <c r="A9" s="34">
        <v>0.15625</v>
      </c>
      <c r="B9" s="28">
        <v>112.16666666666667</v>
      </c>
      <c r="C9" s="28">
        <v>71.83333333333333</v>
      </c>
      <c r="D9" s="28">
        <v>60.166666666666664</v>
      </c>
    </row>
    <row r="10" spans="1:4" ht="15.75">
      <c r="A10" s="34">
        <v>0.17708333333333334</v>
      </c>
      <c r="B10" s="28">
        <v>120.83333333333333</v>
      </c>
      <c r="C10" s="28">
        <v>73</v>
      </c>
      <c r="D10" s="28">
        <v>60</v>
      </c>
    </row>
    <row r="11" spans="1:4" ht="15.75">
      <c r="A11" s="34">
        <v>0.19791666666666666</v>
      </c>
      <c r="B11" s="28">
        <v>120.83333333333333</v>
      </c>
      <c r="C11" s="28">
        <v>76.33333333333333</v>
      </c>
      <c r="D11" s="28">
        <v>58.5</v>
      </c>
    </row>
    <row r="12" spans="1:4" ht="15.75">
      <c r="A12" s="34">
        <v>0.21875</v>
      </c>
      <c r="B12" s="28">
        <v>114.66666666666667</v>
      </c>
      <c r="C12" s="28">
        <v>74.33333333333333</v>
      </c>
      <c r="D12" s="28">
        <v>58.666666666666664</v>
      </c>
    </row>
    <row r="13" spans="1:4" ht="15.75">
      <c r="A13" s="34">
        <v>0.23958333333333334</v>
      </c>
      <c r="B13" s="28">
        <v>131.5</v>
      </c>
      <c r="C13" s="28">
        <v>81.33333333333333</v>
      </c>
      <c r="D13" s="28">
        <v>57.833333333333336</v>
      </c>
    </row>
    <row r="14" spans="1:4" ht="15.75">
      <c r="A14" s="34">
        <v>0.2604166666666667</v>
      </c>
      <c r="B14" s="28">
        <v>121.66666666666667</v>
      </c>
      <c r="C14" s="28">
        <v>74.83333333333333</v>
      </c>
      <c r="D14" s="28">
        <v>57.333333333333336</v>
      </c>
    </row>
    <row r="15" spans="1:4" ht="15.75">
      <c r="A15" s="34">
        <v>0.28125</v>
      </c>
      <c r="B15" s="28">
        <v>133</v>
      </c>
      <c r="C15" s="28">
        <v>83</v>
      </c>
      <c r="D15" s="28">
        <v>59.333333333333336</v>
      </c>
    </row>
    <row r="16" spans="1:4" ht="15.75">
      <c r="A16" s="34">
        <v>0.3020833333333333</v>
      </c>
      <c r="B16" s="28">
        <v>124.83333333333333</v>
      </c>
      <c r="C16" s="28">
        <v>83</v>
      </c>
      <c r="D16" s="28">
        <v>58.833333333333336</v>
      </c>
    </row>
    <row r="17" spans="1:4" ht="15.75">
      <c r="A17" s="34">
        <v>0.3229166666666667</v>
      </c>
      <c r="B17" s="28">
        <v>125.5</v>
      </c>
      <c r="C17" s="28">
        <v>81.5</v>
      </c>
      <c r="D17" s="28">
        <v>58.833333333333336</v>
      </c>
    </row>
    <row r="18" spans="1:4" ht="15.75">
      <c r="A18" s="34">
        <v>0.34375</v>
      </c>
      <c r="B18" s="28">
        <v>126.16666666666667</v>
      </c>
      <c r="C18" s="28">
        <v>84.66666666666667</v>
      </c>
      <c r="D18" s="28">
        <v>62.833333333333336</v>
      </c>
    </row>
    <row r="19" spans="1:4" ht="15.75">
      <c r="A19" s="34">
        <v>0.3645833333333333</v>
      </c>
      <c r="B19" s="28">
        <v>141.2</v>
      </c>
      <c r="C19" s="28">
        <v>86.6</v>
      </c>
      <c r="D19" s="28">
        <v>61</v>
      </c>
    </row>
    <row r="20" spans="1:4" ht="15.75">
      <c r="A20" s="34">
        <v>0.3854166666666667</v>
      </c>
      <c r="B20" s="28">
        <v>126</v>
      </c>
      <c r="C20" s="28">
        <v>84</v>
      </c>
      <c r="D20" s="28">
        <v>63.5</v>
      </c>
    </row>
    <row r="21" spans="1:4" ht="15.75">
      <c r="A21" s="34">
        <v>0.40625</v>
      </c>
      <c r="B21" s="28">
        <v>143.25</v>
      </c>
      <c r="C21" s="28">
        <v>109.5</v>
      </c>
      <c r="D21" s="28">
        <v>75</v>
      </c>
    </row>
    <row r="22" spans="1:4" ht="15.75">
      <c r="A22" s="34">
        <v>0.4270833333333333</v>
      </c>
      <c r="B22" s="28">
        <v>135.5</v>
      </c>
      <c r="C22" s="28">
        <v>81.25</v>
      </c>
      <c r="D22" s="28">
        <v>76.25</v>
      </c>
    </row>
    <row r="23" spans="1:4" ht="15.75">
      <c r="A23" s="34">
        <v>0.4479166666666667</v>
      </c>
      <c r="B23" s="28">
        <v>154.5</v>
      </c>
      <c r="C23" s="28">
        <v>92.5</v>
      </c>
      <c r="D23" s="28">
        <v>76.5</v>
      </c>
    </row>
    <row r="24" spans="1:4" ht="15.75">
      <c r="A24" s="34">
        <v>0.46875</v>
      </c>
      <c r="B24" s="28">
        <v>145</v>
      </c>
      <c r="C24" s="28">
        <v>98.33333333333333</v>
      </c>
      <c r="D24" s="28">
        <v>67</v>
      </c>
    </row>
    <row r="25" spans="1:4" ht="15.75">
      <c r="A25" s="34">
        <v>0.4895833333333333</v>
      </c>
      <c r="B25" s="28">
        <v>145.33333333333334</v>
      </c>
      <c r="C25" s="28">
        <v>97.66666666666667</v>
      </c>
      <c r="D25" s="28">
        <v>69</v>
      </c>
    </row>
    <row r="26" spans="1:4" ht="15.75">
      <c r="A26" s="34">
        <v>0.5104166666666666</v>
      </c>
      <c r="B26" s="28">
        <v>149.5</v>
      </c>
      <c r="C26" s="28">
        <v>88</v>
      </c>
      <c r="D26" s="28">
        <v>64</v>
      </c>
    </row>
    <row r="27" spans="1:4" ht="15.75">
      <c r="A27" s="34">
        <v>0.53125</v>
      </c>
      <c r="B27" s="28">
        <v>147.75</v>
      </c>
      <c r="C27" s="28">
        <v>92.25</v>
      </c>
      <c r="D27" s="28">
        <v>65.5</v>
      </c>
    </row>
    <row r="28" spans="1:4" ht="15.75">
      <c r="A28" s="34">
        <v>0.5520833333333334</v>
      </c>
      <c r="B28" s="28">
        <v>144</v>
      </c>
      <c r="C28" s="28">
        <v>90</v>
      </c>
      <c r="D28" s="28">
        <v>67.25</v>
      </c>
    </row>
    <row r="29" spans="1:4" ht="15.75">
      <c r="A29" s="34">
        <v>0.5729166666666666</v>
      </c>
      <c r="B29" s="28">
        <v>143.75</v>
      </c>
      <c r="C29" s="28">
        <v>80.5</v>
      </c>
      <c r="D29" s="28">
        <v>66.75</v>
      </c>
    </row>
    <row r="30" spans="1:4" ht="15.75">
      <c r="A30" s="34">
        <v>0.59375</v>
      </c>
      <c r="B30" s="28">
        <v>136.25</v>
      </c>
      <c r="C30" s="28">
        <v>89</v>
      </c>
      <c r="D30" s="28">
        <v>69</v>
      </c>
    </row>
    <row r="31" spans="1:4" ht="15.75">
      <c r="A31" s="34">
        <v>0.6145833333333334</v>
      </c>
      <c r="B31" s="28">
        <v>148.6</v>
      </c>
      <c r="C31" s="28">
        <v>99.4</v>
      </c>
      <c r="D31" s="28">
        <v>77</v>
      </c>
    </row>
    <row r="32" spans="1:4" ht="15.75">
      <c r="A32" s="34">
        <v>0.6354166666666666</v>
      </c>
      <c r="B32" s="28">
        <v>144</v>
      </c>
      <c r="C32" s="28">
        <v>86.25</v>
      </c>
      <c r="D32" s="28">
        <v>68.5</v>
      </c>
    </row>
    <row r="33" spans="1:4" ht="15.75">
      <c r="A33" s="34">
        <v>0.65625</v>
      </c>
      <c r="B33" s="28">
        <v>145.5</v>
      </c>
      <c r="C33" s="28">
        <v>100</v>
      </c>
      <c r="D33" s="28">
        <v>66.25</v>
      </c>
    </row>
    <row r="34" spans="1:4" ht="15.75">
      <c r="A34" s="34">
        <v>0.6770833333333334</v>
      </c>
      <c r="B34" s="28">
        <v>152.5</v>
      </c>
      <c r="C34" s="28">
        <v>102.5</v>
      </c>
      <c r="D34" s="28">
        <v>70.5</v>
      </c>
    </row>
    <row r="35" spans="1:4" ht="15.75">
      <c r="A35" s="34">
        <v>0.6979166666666666</v>
      </c>
      <c r="B35" s="28">
        <v>159.25</v>
      </c>
      <c r="C35" s="28">
        <v>99.75</v>
      </c>
      <c r="D35" s="28">
        <v>66.25</v>
      </c>
    </row>
    <row r="36" spans="1:4" ht="15.75">
      <c r="A36" s="34">
        <v>0.71875</v>
      </c>
      <c r="B36" s="28">
        <v>167.75</v>
      </c>
      <c r="C36" s="28">
        <v>103.75</v>
      </c>
      <c r="D36" s="28">
        <v>69</v>
      </c>
    </row>
    <row r="37" spans="1:4" ht="15.75">
      <c r="A37" s="34">
        <v>0.7395833333333334</v>
      </c>
      <c r="B37" s="28">
        <v>168</v>
      </c>
      <c r="C37" s="28">
        <v>107.25</v>
      </c>
      <c r="D37" s="28">
        <v>68</v>
      </c>
    </row>
    <row r="38" spans="1:4" ht="15.75">
      <c r="A38" s="34">
        <v>0.7604166666666666</v>
      </c>
      <c r="B38" s="28">
        <v>163</v>
      </c>
      <c r="C38" s="28">
        <v>108.4</v>
      </c>
      <c r="D38" s="28">
        <v>67.2</v>
      </c>
    </row>
    <row r="39" spans="1:4" ht="15.75">
      <c r="A39" s="34">
        <v>0.78125</v>
      </c>
      <c r="B39" s="28">
        <v>159</v>
      </c>
      <c r="C39" s="28">
        <v>103</v>
      </c>
      <c r="D39" s="28">
        <v>69.4</v>
      </c>
    </row>
    <row r="40" spans="1:4" ht="15.75">
      <c r="A40" s="34">
        <v>0.8020833333333334</v>
      </c>
      <c r="B40" s="28">
        <v>162.2</v>
      </c>
      <c r="C40" s="28">
        <v>102.2</v>
      </c>
      <c r="D40" s="28">
        <v>70.8</v>
      </c>
    </row>
    <row r="41" spans="1:4" ht="15.75">
      <c r="A41" s="34">
        <v>0.8229166666666666</v>
      </c>
      <c r="B41" s="28">
        <v>144.5</v>
      </c>
      <c r="C41" s="28">
        <v>91.5</v>
      </c>
      <c r="D41" s="28">
        <v>69</v>
      </c>
    </row>
    <row r="42" spans="1:4" ht="15.75">
      <c r="A42" s="34">
        <v>0.84375</v>
      </c>
      <c r="B42" s="28">
        <v>149.25</v>
      </c>
      <c r="C42" s="28">
        <v>85.25</v>
      </c>
      <c r="D42" s="28">
        <v>73.75</v>
      </c>
    </row>
    <row r="43" spans="1:4" ht="15.75">
      <c r="A43" s="34">
        <v>0.8645833333333334</v>
      </c>
      <c r="B43" s="28">
        <v>138</v>
      </c>
      <c r="C43" s="28">
        <v>87.75</v>
      </c>
      <c r="D43" s="28">
        <v>63.5</v>
      </c>
    </row>
    <row r="44" spans="1:4" ht="15.75">
      <c r="A44" s="34">
        <v>0.8854166666666666</v>
      </c>
      <c r="B44" s="28">
        <v>134.8</v>
      </c>
      <c r="C44" s="28">
        <v>88.4</v>
      </c>
      <c r="D44" s="28">
        <v>67.4</v>
      </c>
    </row>
    <row r="45" spans="1:4" ht="15.75">
      <c r="A45" s="34">
        <v>0.90625</v>
      </c>
      <c r="B45" s="28">
        <v>130.33333333333334</v>
      </c>
      <c r="C45" s="28">
        <v>85.16666666666667</v>
      </c>
      <c r="D45" s="28">
        <v>74.66666666666667</v>
      </c>
    </row>
    <row r="46" spans="1:4" ht="15.75">
      <c r="A46" s="34">
        <v>0.9270833333333334</v>
      </c>
      <c r="B46" s="28">
        <v>127.5</v>
      </c>
      <c r="C46" s="28">
        <v>79.5</v>
      </c>
      <c r="D46" s="28">
        <v>65.5</v>
      </c>
    </row>
    <row r="47" spans="1:4" ht="15.75">
      <c r="A47" s="34">
        <v>0.9479166666666666</v>
      </c>
      <c r="B47" s="28">
        <v>118.33333333333333</v>
      </c>
      <c r="C47" s="28">
        <v>75.33333333333333</v>
      </c>
      <c r="D47" s="28">
        <v>62.333333333333336</v>
      </c>
    </row>
    <row r="48" spans="1:4" ht="15.75">
      <c r="A48" s="34">
        <v>0.96875</v>
      </c>
      <c r="B48" s="28">
        <v>113</v>
      </c>
      <c r="C48" s="28">
        <v>70.33333333333333</v>
      </c>
      <c r="D48" s="28">
        <v>62</v>
      </c>
    </row>
    <row r="49" spans="1:4" ht="15.75">
      <c r="A49" s="34">
        <v>0.9895833333333334</v>
      </c>
      <c r="B49" s="28">
        <v>108</v>
      </c>
      <c r="C49" s="28">
        <v>74.6</v>
      </c>
      <c r="D49" s="28">
        <v>60.2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A1">
      <selection activeCell="I2" sqref="I2"/>
    </sheetView>
  </sheetViews>
  <sheetFormatPr defaultColWidth="9.00390625" defaultRowHeight="15.75"/>
  <cols>
    <col min="1" max="1" width="11.75390625" style="26" bestFit="1" customWidth="1"/>
    <col min="2" max="2" width="11.75390625" style="28" customWidth="1"/>
    <col min="3" max="3" width="4.50390625" style="26" bestFit="1" customWidth="1"/>
    <col min="4" max="8" width="9.00390625" style="21" customWidth="1"/>
  </cols>
  <sheetData>
    <row r="1" spans="1:9" ht="15.75">
      <c r="A1" s="22" t="s">
        <v>62</v>
      </c>
      <c r="B1" s="25" t="s">
        <v>90</v>
      </c>
      <c r="C1" s="22" t="s">
        <v>60</v>
      </c>
      <c r="D1" s="21" t="s">
        <v>91</v>
      </c>
      <c r="E1" s="21" t="s">
        <v>92</v>
      </c>
      <c r="F1" s="21" t="s">
        <v>93</v>
      </c>
      <c r="G1" s="21" t="s">
        <v>94</v>
      </c>
      <c r="H1" s="21" t="s">
        <v>95</v>
      </c>
      <c r="I1" t="s">
        <v>122</v>
      </c>
    </row>
    <row r="2" spans="1:9" ht="15.75">
      <c r="A2" s="33">
        <v>41312.875</v>
      </c>
      <c r="B2" s="28">
        <f>A2-36665</f>
        <v>4647.875</v>
      </c>
      <c r="C2" s="26">
        <v>138</v>
      </c>
      <c r="D2" s="21">
        <f>COS(2*PI()*B2)</f>
        <v>0.7071067811847593</v>
      </c>
      <c r="E2" s="21">
        <f>-SIN(2*PI()*B2)</f>
        <v>0.7071067811883357</v>
      </c>
      <c r="F2" s="21">
        <f>COS(2*PI()*B2/0.5)</f>
        <v>-5.057733203604753E-12</v>
      </c>
      <c r="G2" s="21">
        <f>-SIN(2*PI()*B2/0.5)</f>
        <v>1</v>
      </c>
      <c r="H2" s="21">
        <f>TREND(C$2:C$238,D$2:G$238,D2:G2,TRUE)</f>
        <v>137.08093449175297</v>
      </c>
      <c r="I2">
        <f>134.8+20.82*COS(2*PI()*B2+3.95589382956653)</f>
        <v>113.98869574347358</v>
      </c>
    </row>
    <row r="3" spans="1:9" ht="15.75">
      <c r="A3" s="33">
        <v>41312.895833333336</v>
      </c>
      <c r="B3" s="28">
        <f aca="true" t="shared" si="0" ref="B3:B66">A3-36665</f>
        <v>4647.895833333336</v>
      </c>
      <c r="C3" s="26">
        <v>122</v>
      </c>
      <c r="D3" s="21">
        <f aca="true" t="shared" si="1" ref="D3:D66">COS(2*PI()*B3)</f>
        <v>0.7933533402991625</v>
      </c>
      <c r="E3" s="21">
        <f aca="true" t="shared" si="2" ref="E3:E66">-SIN(2*PI()*B3)</f>
        <v>0.6087614289983895</v>
      </c>
      <c r="F3" s="21">
        <f aca="true" t="shared" si="3" ref="F3:F66">COS(2*PI()*B3/0.5)</f>
        <v>0.2588190451276775</v>
      </c>
      <c r="G3" s="21">
        <f aca="true" t="shared" si="4" ref="G3:G66">-SIN(2*PI()*B3/0.5)</f>
        <v>0.9659258262823276</v>
      </c>
      <c r="H3" s="21">
        <f aca="true" t="shared" si="5" ref="H3:H66">TREND(C$2:C$238,D$2:G$238,D3:G3,TRUE)</f>
        <v>132.43033208727704</v>
      </c>
      <c r="I3">
        <f aca="true" t="shared" si="6" ref="I3:I66">134.8+20.82*COS(2*PI()*B3+3.95589382956653)</f>
        <v>114.2452739365903</v>
      </c>
    </row>
    <row r="4" spans="1:9" ht="15.75">
      <c r="A4" s="33">
        <v>41312.916666666664</v>
      </c>
      <c r="B4" s="28">
        <f t="shared" si="0"/>
        <v>4647.916666666664</v>
      </c>
      <c r="C4" s="26">
        <v>134</v>
      </c>
      <c r="D4" s="21">
        <f t="shared" si="1"/>
        <v>0.8660254037768973</v>
      </c>
      <c r="E4" s="21">
        <f t="shared" si="2"/>
        <v>0.500000000013062</v>
      </c>
      <c r="F4" s="21">
        <f t="shared" si="3"/>
        <v>0.499999999973876</v>
      </c>
      <c r="G4" s="21">
        <f t="shared" si="4"/>
        <v>0.8660254037995213</v>
      </c>
      <c r="H4" s="21">
        <f t="shared" si="5"/>
        <v>127.83329387003438</v>
      </c>
      <c r="I4">
        <f t="shared" si="6"/>
        <v>114.85354919132158</v>
      </c>
    </row>
    <row r="5" spans="1:9" ht="15.75">
      <c r="A5" s="33">
        <v>41312.9375</v>
      </c>
      <c r="B5" s="28">
        <f t="shared" si="0"/>
        <v>4647.9375</v>
      </c>
      <c r="C5" s="26">
        <v>101</v>
      </c>
      <c r="D5" s="21">
        <f t="shared" si="1"/>
        <v>0.9238795325114659</v>
      </c>
      <c r="E5" s="21">
        <f t="shared" si="2"/>
        <v>0.38268343236465713</v>
      </c>
      <c r="F5" s="21">
        <f t="shared" si="3"/>
        <v>0.7071067811872098</v>
      </c>
      <c r="G5" s="21">
        <f t="shared" si="4"/>
        <v>0.7071067811858853</v>
      </c>
      <c r="H5" s="21">
        <f t="shared" si="5"/>
        <v>123.46604005054331</v>
      </c>
      <c r="I5">
        <f t="shared" si="6"/>
        <v>115.80311374981589</v>
      </c>
    </row>
    <row r="6" spans="1:9" ht="15.75">
      <c r="A6" s="33">
        <v>41312.958333333336</v>
      </c>
      <c r="B6" s="28">
        <f t="shared" si="0"/>
        <v>4647.958333333336</v>
      </c>
      <c r="C6" s="26">
        <v>107</v>
      </c>
      <c r="D6" s="21">
        <f t="shared" si="1"/>
        <v>0.9659258262922727</v>
      </c>
      <c r="E6" s="21">
        <f t="shared" si="2"/>
        <v>0.25881904509056136</v>
      </c>
      <c r="F6" s="21">
        <f t="shared" si="3"/>
        <v>0.8660254037968199</v>
      </c>
      <c r="G6" s="21">
        <f t="shared" si="4"/>
        <v>0.49999999997855504</v>
      </c>
      <c r="H6" s="21">
        <f t="shared" si="5"/>
        <v>119.4933279210699</v>
      </c>
      <c r="I6">
        <f t="shared" si="6"/>
        <v>117.07772029902014</v>
      </c>
    </row>
    <row r="7" spans="1:9" ht="15.75">
      <c r="A7" s="33">
        <v>41312.979166666664</v>
      </c>
      <c r="B7" s="28">
        <f t="shared" si="0"/>
        <v>4647.979166666664</v>
      </c>
      <c r="C7" s="26">
        <v>110</v>
      </c>
      <c r="D7" s="21">
        <f t="shared" si="1"/>
        <v>0.9914448613717581</v>
      </c>
      <c r="E7" s="21">
        <f t="shared" si="2"/>
        <v>0.1305261922356406</v>
      </c>
      <c r="F7" s="21">
        <f t="shared" si="3"/>
        <v>0.9659258262809292</v>
      </c>
      <c r="G7" s="21">
        <f t="shared" si="4"/>
        <v>0.2588190451328963</v>
      </c>
      <c r="H7" s="21">
        <f t="shared" si="5"/>
        <v>116.05949725007535</v>
      </c>
      <c r="I7">
        <f t="shared" si="6"/>
        <v>118.65555996698139</v>
      </c>
    </row>
    <row r="8" spans="1:9" ht="15.75">
      <c r="A8" s="33">
        <v>41313</v>
      </c>
      <c r="B8" s="28">
        <f t="shared" si="0"/>
        <v>4648</v>
      </c>
      <c r="C8" s="26">
        <v>114</v>
      </c>
      <c r="D8" s="21">
        <f t="shared" si="1"/>
        <v>1</v>
      </c>
      <c r="E8" s="21">
        <f t="shared" si="2"/>
        <v>1.725598830493169E-13</v>
      </c>
      <c r="F8" s="21">
        <f t="shared" si="3"/>
        <v>1</v>
      </c>
      <c r="G8" s="21">
        <f t="shared" si="4"/>
        <v>3.451197660986338E-13</v>
      </c>
      <c r="H8" s="21">
        <f t="shared" si="5"/>
        <v>113.28079639976539</v>
      </c>
      <c r="I8">
        <f t="shared" si="6"/>
        <v>120.50963548053454</v>
      </c>
    </row>
    <row r="9" spans="1:9" ht="15.75">
      <c r="A9" s="33">
        <v>41313.021527777775</v>
      </c>
      <c r="B9" s="28">
        <f t="shared" si="0"/>
        <v>4648.021527777775</v>
      </c>
      <c r="C9" s="26">
        <v>141</v>
      </c>
      <c r="D9" s="21">
        <f t="shared" si="1"/>
        <v>0.9908658973893664</v>
      </c>
      <c r="E9" s="21">
        <f t="shared" si="2"/>
        <v>-0.13485093025546976</v>
      </c>
      <c r="F9" s="21">
        <f t="shared" si="3"/>
        <v>0.9636304532184689</v>
      </c>
      <c r="G9" s="21">
        <f t="shared" si="4"/>
        <v>-0.26723837604275386</v>
      </c>
      <c r="H9" s="21">
        <f t="shared" si="5"/>
        <v>111.18475992875197</v>
      </c>
      <c r="I9">
        <f t="shared" si="6"/>
        <v>122.68197870046986</v>
      </c>
    </row>
    <row r="10" spans="1:9" ht="15.75">
      <c r="A10" s="33">
        <v>41313.041666666664</v>
      </c>
      <c r="B10" s="28">
        <f t="shared" si="0"/>
        <v>4648.041666666664</v>
      </c>
      <c r="C10" s="26">
        <v>138</v>
      </c>
      <c r="D10" s="21">
        <f t="shared" si="1"/>
        <v>0.9659258262933037</v>
      </c>
      <c r="E10" s="21">
        <f t="shared" si="2"/>
        <v>-0.258819045086714</v>
      </c>
      <c r="F10" s="21">
        <f t="shared" si="3"/>
        <v>0.866025403800803</v>
      </c>
      <c r="G10" s="21">
        <f t="shared" si="4"/>
        <v>-0.4999999999716561</v>
      </c>
      <c r="H10" s="21">
        <f t="shared" si="5"/>
        <v>109.98001216544331</v>
      </c>
      <c r="I10">
        <f t="shared" si="6"/>
        <v>124.91541538794704</v>
      </c>
    </row>
    <row r="11" spans="1:9" ht="15.75">
      <c r="A11" s="33">
        <v>41313.0625</v>
      </c>
      <c r="B11" s="28">
        <f t="shared" si="0"/>
        <v>4648.0625</v>
      </c>
      <c r="C11" s="26">
        <v>134</v>
      </c>
      <c r="D11" s="21">
        <f t="shared" si="1"/>
        <v>0.923879532511598</v>
      </c>
      <c r="E11" s="21">
        <f t="shared" si="2"/>
        <v>-0.38268343236433827</v>
      </c>
      <c r="F11" s="21">
        <f t="shared" si="3"/>
        <v>0.7071067811876979</v>
      </c>
      <c r="G11" s="21">
        <f t="shared" si="4"/>
        <v>-0.7071067811853972</v>
      </c>
      <c r="H11" s="21">
        <f t="shared" si="5"/>
        <v>109.50770324786008</v>
      </c>
      <c r="I11">
        <f t="shared" si="6"/>
        <v>127.39173566685785</v>
      </c>
    </row>
    <row r="12" spans="1:9" ht="15.75">
      <c r="A12" s="33">
        <v>41313.083333333336</v>
      </c>
      <c r="B12" s="28">
        <f t="shared" si="0"/>
        <v>4648.083333333336</v>
      </c>
      <c r="C12" s="26">
        <v>119</v>
      </c>
      <c r="D12" s="21">
        <f t="shared" si="1"/>
        <v>0.8660254037770698</v>
      </c>
      <c r="E12" s="21">
        <f t="shared" si="2"/>
        <v>-0.5000000000127631</v>
      </c>
      <c r="F12" s="21">
        <f t="shared" si="3"/>
        <v>0.4999999999744738</v>
      </c>
      <c r="G12" s="21">
        <f t="shared" si="4"/>
        <v>-0.8660254037991763</v>
      </c>
      <c r="H12" s="21">
        <f t="shared" si="5"/>
        <v>109.78967822060241</v>
      </c>
      <c r="I12">
        <f t="shared" si="6"/>
        <v>129.99481340249773</v>
      </c>
    </row>
    <row r="13" spans="1:9" ht="15.75">
      <c r="A13" s="33">
        <v>41313.104166666664</v>
      </c>
      <c r="B13" s="28">
        <f t="shared" si="0"/>
        <v>4648.104166666664</v>
      </c>
      <c r="C13" s="26">
        <v>112</v>
      </c>
      <c r="D13" s="21">
        <f t="shared" si="1"/>
        <v>0.7933533403015872</v>
      </c>
      <c r="E13" s="21">
        <f t="shared" si="2"/>
        <v>-0.6087614289952296</v>
      </c>
      <c r="F13" s="21">
        <f t="shared" si="3"/>
        <v>0.2588190451353723</v>
      </c>
      <c r="G13" s="21">
        <f t="shared" si="4"/>
        <v>-0.9659258262802658</v>
      </c>
      <c r="H13" s="21">
        <f t="shared" si="5"/>
        <v>110.75825421566186</v>
      </c>
      <c r="I13">
        <f t="shared" si="6"/>
        <v>132.68010921211024</v>
      </c>
    </row>
    <row r="14" spans="1:9" ht="15.75">
      <c r="A14" s="33">
        <v>41313.125</v>
      </c>
      <c r="B14" s="28">
        <f t="shared" si="0"/>
        <v>4648.125</v>
      </c>
      <c r="C14" s="26">
        <v>121</v>
      </c>
      <c r="D14" s="21">
        <f t="shared" si="1"/>
        <v>0.7071067811875759</v>
      </c>
      <c r="E14" s="21">
        <f t="shared" si="2"/>
        <v>-0.7071067811855192</v>
      </c>
      <c r="F14" s="21">
        <f t="shared" si="3"/>
        <v>2.9084639427759407E-12</v>
      </c>
      <c r="G14" s="21">
        <f t="shared" si="4"/>
        <v>-1</v>
      </c>
      <c r="H14" s="21">
        <f t="shared" si="5"/>
        <v>112.31637741176004</v>
      </c>
      <c r="I14">
        <f t="shared" si="6"/>
        <v>135.401676941815</v>
      </c>
    </row>
    <row r="15" spans="1:9" ht="15.75">
      <c r="A15" s="33">
        <v>41313.145833333336</v>
      </c>
      <c r="B15" s="28">
        <f t="shared" si="0"/>
        <v>4648.145833333336</v>
      </c>
      <c r="C15" s="26">
        <v>97</v>
      </c>
      <c r="D15" s="21">
        <f t="shared" si="1"/>
        <v>0.6087614289975369</v>
      </c>
      <c r="E15" s="21">
        <f t="shared" si="2"/>
        <v>-0.7933533402998167</v>
      </c>
      <c r="F15" s="21">
        <f t="shared" si="3"/>
        <v>-0.25881904512975357</v>
      </c>
      <c r="G15" s="21">
        <f t="shared" si="4"/>
        <v>-0.9659258262817713</v>
      </c>
      <c r="H15" s="21">
        <f t="shared" si="5"/>
        <v>114.34476831201648</v>
      </c>
      <c r="I15">
        <f t="shared" si="6"/>
        <v>138.1129498122265</v>
      </c>
    </row>
    <row r="16" spans="1:9" ht="15.75">
      <c r="A16" s="33">
        <v>41313.166666666664</v>
      </c>
      <c r="B16" s="28">
        <f t="shared" si="0"/>
        <v>4648.166666666664</v>
      </c>
      <c r="C16" s="26">
        <v>127</v>
      </c>
      <c r="D16" s="21">
        <f t="shared" si="1"/>
        <v>0.5000000000152819</v>
      </c>
      <c r="E16" s="21">
        <f t="shared" si="2"/>
        <v>-0.8660254037756157</v>
      </c>
      <c r="F16" s="21">
        <f t="shared" si="3"/>
        <v>-0.49999999996943617</v>
      </c>
      <c r="G16" s="21">
        <f t="shared" si="4"/>
        <v>-0.8660254038020847</v>
      </c>
      <c r="H16" s="21">
        <f t="shared" si="5"/>
        <v>116.71027452059141</v>
      </c>
      <c r="I16">
        <f t="shared" si="6"/>
        <v>140.76753719187082</v>
      </c>
    </row>
    <row r="17" spans="1:9" ht="15.75">
      <c r="A17" s="33">
        <v>41313.1875</v>
      </c>
      <c r="B17" s="28">
        <f t="shared" si="0"/>
        <v>4648.1875</v>
      </c>
      <c r="C17" s="26">
        <v>133</v>
      </c>
      <c r="D17" s="21">
        <f t="shared" si="1"/>
        <v>0.38268343236702534</v>
      </c>
      <c r="E17" s="21">
        <f t="shared" si="2"/>
        <v>-0.923879532510485</v>
      </c>
      <c r="F17" s="21">
        <f t="shared" si="3"/>
        <v>-0.7071067811835846</v>
      </c>
      <c r="G17" s="21">
        <f t="shared" si="4"/>
        <v>-0.7071067811895104</v>
      </c>
      <c r="H17" s="21">
        <f t="shared" si="5"/>
        <v>119.27485795698861</v>
      </c>
      <c r="I17">
        <f t="shared" si="6"/>
        <v>143.3200183565962</v>
      </c>
    </row>
    <row r="18" spans="1:9" ht="15.75">
      <c r="A18" s="33">
        <v>41313.208333333336</v>
      </c>
      <c r="B18" s="28">
        <f t="shared" si="0"/>
        <v>4648.208333333336</v>
      </c>
      <c r="C18" s="26">
        <v>107</v>
      </c>
      <c r="D18" s="21">
        <f t="shared" si="1"/>
        <v>0.25881904508952336</v>
      </c>
      <c r="E18" s="21">
        <f t="shared" si="2"/>
        <v>-0.965925826292551</v>
      </c>
      <c r="F18" s="21">
        <f t="shared" si="3"/>
        <v>-0.8660254037978945</v>
      </c>
      <c r="G18" s="21">
        <f t="shared" si="4"/>
        <v>-0.4999999999766937</v>
      </c>
      <c r="H18" s="21">
        <f t="shared" si="5"/>
        <v>121.90460551985204</v>
      </c>
      <c r="I18">
        <f t="shared" si="6"/>
        <v>145.72671964501026</v>
      </c>
    </row>
    <row r="19" spans="1:9" ht="15.75">
      <c r="A19" s="33">
        <v>41313.229166666664</v>
      </c>
      <c r="B19" s="28">
        <f t="shared" si="0"/>
        <v>4648.229166666664</v>
      </c>
      <c r="C19" s="26">
        <v>137</v>
      </c>
      <c r="D19" s="21">
        <f t="shared" si="1"/>
        <v>0.13052619223457515</v>
      </c>
      <c r="E19" s="21">
        <f t="shared" si="2"/>
        <v>-0.9914448613718984</v>
      </c>
      <c r="F19" s="21">
        <f t="shared" si="3"/>
        <v>-0.9659258262814855</v>
      </c>
      <c r="G19" s="21">
        <f t="shared" si="4"/>
        <v>-0.2588190451308202</v>
      </c>
      <c r="H19" s="21">
        <f t="shared" si="5"/>
        <v>124.478155936783</v>
      </c>
      <c r="I19">
        <f t="shared" si="6"/>
        <v>147.94646173009005</v>
      </c>
    </row>
    <row r="20" spans="1:9" ht="15.75">
      <c r="A20" s="33">
        <v>41313.25</v>
      </c>
      <c r="B20" s="28">
        <f t="shared" si="0"/>
        <v>4648.25</v>
      </c>
      <c r="C20" s="26">
        <v>126</v>
      </c>
      <c r="D20" s="21">
        <f t="shared" si="1"/>
        <v>2.7359040597266238E-12</v>
      </c>
      <c r="E20" s="21">
        <f t="shared" si="2"/>
        <v>-1</v>
      </c>
      <c r="F20" s="21">
        <f t="shared" si="3"/>
        <v>-1</v>
      </c>
      <c r="G20" s="21">
        <f t="shared" si="4"/>
        <v>-5.4718081194532475E-12</v>
      </c>
      <c r="H20" s="21">
        <f t="shared" si="5"/>
        <v>126.89398047872058</v>
      </c>
      <c r="I20">
        <f t="shared" si="6"/>
        <v>149.9412642107485</v>
      </c>
    </row>
    <row r="21" spans="1:9" ht="15.75">
      <c r="A21" s="33">
        <v>41313.270833333336</v>
      </c>
      <c r="B21" s="28">
        <f t="shared" si="0"/>
        <v>4648.270833333336</v>
      </c>
      <c r="C21" s="26">
        <v>158</v>
      </c>
      <c r="D21" s="21">
        <f t="shared" si="1"/>
        <v>-0.13052619223275702</v>
      </c>
      <c r="E21" s="21">
        <f t="shared" si="2"/>
        <v>-0.9914448613721377</v>
      </c>
      <c r="F21" s="21">
        <f t="shared" si="3"/>
        <v>-0.9659258262824347</v>
      </c>
      <c r="G21" s="21">
        <f t="shared" si="4"/>
        <v>0.25881904512727755</v>
      </c>
      <c r="H21" s="21">
        <f t="shared" si="5"/>
        <v>129.0760382996384</v>
      </c>
      <c r="I21">
        <f t="shared" si="6"/>
        <v>151.67699546280681</v>
      </c>
    </row>
    <row r="22" spans="1:9" ht="15.75">
      <c r="A22" s="33">
        <v>41313.291666666664</v>
      </c>
      <c r="B22" s="28">
        <f t="shared" si="0"/>
        <v>4648.291666666664</v>
      </c>
      <c r="C22" s="26">
        <v>112</v>
      </c>
      <c r="D22" s="21">
        <f t="shared" si="1"/>
        <v>-0.258819045087752</v>
      </c>
      <c r="E22" s="21">
        <f t="shared" si="2"/>
        <v>-0.9659258262930256</v>
      </c>
      <c r="F22" s="21">
        <f t="shared" si="3"/>
        <v>-0.8660254037997284</v>
      </c>
      <c r="G22" s="21">
        <f t="shared" si="4"/>
        <v>0.4999999999735174</v>
      </c>
      <c r="H22" s="21">
        <f t="shared" si="5"/>
        <v>130.97744263585045</v>
      </c>
      <c r="I22">
        <f t="shared" si="6"/>
        <v>153.1239566428093</v>
      </c>
    </row>
    <row r="23" spans="1:9" ht="15.75">
      <c r="A23" s="33">
        <v>41313.3125</v>
      </c>
      <c r="B23" s="28">
        <f t="shared" si="0"/>
        <v>4648.3125</v>
      </c>
      <c r="C23" s="26">
        <v>142</v>
      </c>
      <c r="D23" s="21">
        <f t="shared" si="1"/>
        <v>-0.38268343236533114</v>
      </c>
      <c r="E23" s="21">
        <f t="shared" si="2"/>
        <v>-0.9238795325111868</v>
      </c>
      <c r="F23" s="21">
        <f t="shared" si="3"/>
        <v>-0.7071067811861781</v>
      </c>
      <c r="G23" s="21">
        <f t="shared" si="4"/>
        <v>0.7071067811869169</v>
      </c>
      <c r="H23" s="21">
        <f t="shared" si="5"/>
        <v>132.58191394836703</v>
      </c>
      <c r="I23">
        <f t="shared" si="6"/>
        <v>154.2573898447506</v>
      </c>
    </row>
    <row r="24" spans="1:9" ht="15.75">
      <c r="A24" s="33">
        <v>41313.333333333336</v>
      </c>
      <c r="B24" s="28">
        <f t="shared" si="0"/>
        <v>4648.333333333336</v>
      </c>
      <c r="C24" s="26">
        <v>120</v>
      </c>
      <c r="D24" s="21">
        <f t="shared" si="1"/>
        <v>-0.5000000000136937</v>
      </c>
      <c r="E24" s="21">
        <f t="shared" si="2"/>
        <v>-0.8660254037765326</v>
      </c>
      <c r="F24" s="21">
        <f t="shared" si="3"/>
        <v>-0.49999999997261246</v>
      </c>
      <c r="G24" s="21">
        <f t="shared" si="4"/>
        <v>0.8660254038002508</v>
      </c>
      <c r="H24" s="21">
        <f t="shared" si="5"/>
        <v>133.90295078219043</v>
      </c>
      <c r="I24">
        <f t="shared" si="6"/>
        <v>155.05790171176162</v>
      </c>
    </row>
    <row r="25" spans="1:9" ht="15.75">
      <c r="A25" s="33">
        <v>41313.354166666664</v>
      </c>
      <c r="B25" s="28">
        <f t="shared" si="0"/>
        <v>4648.354166666664</v>
      </c>
      <c r="C25" s="26">
        <v>148</v>
      </c>
      <c r="D25" s="21">
        <f t="shared" si="1"/>
        <v>-0.6087614289960821</v>
      </c>
      <c r="E25" s="21">
        <f t="shared" si="2"/>
        <v>-0.7933533403009331</v>
      </c>
      <c r="F25" s="21">
        <f t="shared" si="3"/>
        <v>-0.25881904513329623</v>
      </c>
      <c r="G25" s="21">
        <f t="shared" si="4"/>
        <v>0.965925826280822</v>
      </c>
      <c r="H25" s="21">
        <f t="shared" si="5"/>
        <v>134.98080802805808</v>
      </c>
      <c r="I25">
        <f t="shared" si="6"/>
        <v>155.51179526375043</v>
      </c>
    </row>
    <row r="26" spans="1:9" ht="15.75">
      <c r="A26" s="33">
        <v>41313.395833333336</v>
      </c>
      <c r="B26" s="28">
        <f t="shared" si="0"/>
        <v>4648.395833333336</v>
      </c>
      <c r="C26" s="26">
        <v>131</v>
      </c>
      <c r="D26" s="21">
        <f t="shared" si="1"/>
        <v>-0.7933533403004709</v>
      </c>
      <c r="E26" s="21">
        <f t="shared" si="2"/>
        <v>-0.6087614289966844</v>
      </c>
      <c r="F26" s="21">
        <f t="shared" si="3"/>
        <v>0.2588190451318296</v>
      </c>
      <c r="G26" s="21">
        <f t="shared" si="4"/>
        <v>0.965925826281215</v>
      </c>
      <c r="H26" s="21">
        <f t="shared" si="5"/>
        <v>136.67037661319102</v>
      </c>
      <c r="I26">
        <f t="shared" si="6"/>
        <v>155.3547260634026</v>
      </c>
    </row>
    <row r="27" spans="1:9" ht="15.75">
      <c r="A27" s="33">
        <v>41313.416666666664</v>
      </c>
      <c r="B27" s="28">
        <f t="shared" si="0"/>
        <v>4648.416666666664</v>
      </c>
      <c r="C27" s="26">
        <v>121</v>
      </c>
      <c r="D27" s="21">
        <f t="shared" si="1"/>
        <v>-0.866025403776153</v>
      </c>
      <c r="E27" s="21">
        <f t="shared" si="2"/>
        <v>-0.5000000000143513</v>
      </c>
      <c r="F27" s="21">
        <f t="shared" si="3"/>
        <v>0.4999999999712975</v>
      </c>
      <c r="G27" s="21">
        <f t="shared" si="4"/>
        <v>0.86602540380101</v>
      </c>
      <c r="H27" s="21">
        <f t="shared" si="5"/>
        <v>137.44424460582198</v>
      </c>
      <c r="I27">
        <f t="shared" si="6"/>
        <v>154.74645080868734</v>
      </c>
    </row>
    <row r="28" spans="1:9" ht="15.75">
      <c r="A28" s="33">
        <v>41313.4375</v>
      </c>
      <c r="B28" s="28">
        <f t="shared" si="0"/>
        <v>4648.4375</v>
      </c>
      <c r="C28" s="26">
        <v>138</v>
      </c>
      <c r="D28" s="21">
        <f t="shared" si="1"/>
        <v>-0.9238795325108963</v>
      </c>
      <c r="E28" s="21">
        <f t="shared" si="2"/>
        <v>-0.3826834323660325</v>
      </c>
      <c r="F28" s="21">
        <f t="shared" si="3"/>
        <v>0.7071067811851044</v>
      </c>
      <c r="G28" s="21">
        <f t="shared" si="4"/>
        <v>0.7071067811879906</v>
      </c>
      <c r="H28" s="21">
        <f t="shared" si="5"/>
        <v>138.283450966246</v>
      </c>
      <c r="I28">
        <f t="shared" si="6"/>
        <v>153.79688625019682</v>
      </c>
    </row>
    <row r="29" spans="1:9" ht="15.75">
      <c r="A29" s="33">
        <v>41313.458333333336</v>
      </c>
      <c r="B29" s="28">
        <f t="shared" si="0"/>
        <v>4648.458333333336</v>
      </c>
      <c r="C29" s="26">
        <v>163</v>
      </c>
      <c r="D29" s="21">
        <f t="shared" si="1"/>
        <v>-0.9659258262928291</v>
      </c>
      <c r="E29" s="21">
        <f t="shared" si="2"/>
        <v>-0.25881904508848536</v>
      </c>
      <c r="F29" s="21">
        <f t="shared" si="3"/>
        <v>0.8660254037989692</v>
      </c>
      <c r="G29" s="21">
        <f t="shared" si="4"/>
        <v>0.4999999999748324</v>
      </c>
      <c r="H29" s="21">
        <f t="shared" si="5"/>
        <v>139.2636690075929</v>
      </c>
      <c r="I29">
        <f t="shared" si="6"/>
        <v>152.5222797009564</v>
      </c>
    </row>
    <row r="30" spans="1:9" ht="15.75">
      <c r="A30" s="33">
        <v>41313.47986111111</v>
      </c>
      <c r="B30" s="28">
        <f t="shared" si="0"/>
        <v>4648.479861111111</v>
      </c>
      <c r="C30" s="26">
        <v>173</v>
      </c>
      <c r="D30" s="21">
        <f t="shared" si="1"/>
        <v>-0.9920049496792457</v>
      </c>
      <c r="E30" s="21">
        <f t="shared" si="2"/>
        <v>-0.12619896913951845</v>
      </c>
      <c r="F30" s="21">
        <f t="shared" si="3"/>
        <v>0.9681476403762458</v>
      </c>
      <c r="G30" s="21">
        <f t="shared" si="4"/>
        <v>0.25038000406164135</v>
      </c>
      <c r="H30" s="21">
        <f t="shared" si="5"/>
        <v>140.48781520376937</v>
      </c>
      <c r="I30">
        <f t="shared" si="6"/>
        <v>150.8869242708983</v>
      </c>
    </row>
    <row r="31" spans="1:9" ht="15.75">
      <c r="A31" s="33">
        <v>41313.5</v>
      </c>
      <c r="B31" s="28">
        <f t="shared" si="0"/>
        <v>4648.5</v>
      </c>
      <c r="C31" s="26">
        <v>185</v>
      </c>
      <c r="D31" s="21">
        <f t="shared" si="1"/>
        <v>-1</v>
      </c>
      <c r="E31" s="21">
        <f t="shared" si="2"/>
        <v>-1.6612694293122177E-12</v>
      </c>
      <c r="F31" s="21">
        <f t="shared" si="3"/>
        <v>1</v>
      </c>
      <c r="G31" s="21">
        <f t="shared" si="4"/>
        <v>3.3225388586244353E-12</v>
      </c>
      <c r="H31" s="21">
        <f t="shared" si="5"/>
        <v>141.86321176245713</v>
      </c>
      <c r="I31">
        <f t="shared" si="6"/>
        <v>149.09036451948802</v>
      </c>
    </row>
    <row r="32" spans="1:9" ht="15.75">
      <c r="A32" s="33">
        <v>41313.520833333336</v>
      </c>
      <c r="B32" s="28">
        <f t="shared" si="0"/>
        <v>4648.520833333336</v>
      </c>
      <c r="C32" s="26">
        <v>158</v>
      </c>
      <c r="D32" s="21">
        <f t="shared" si="1"/>
        <v>-0.9914448613719974</v>
      </c>
      <c r="E32" s="21">
        <f t="shared" si="2"/>
        <v>0.13052619223382245</v>
      </c>
      <c r="F32" s="21">
        <f t="shared" si="3"/>
        <v>0.9659258262818784</v>
      </c>
      <c r="G32" s="21">
        <f t="shared" si="4"/>
        <v>-0.2588190451293536</v>
      </c>
      <c r="H32" s="21">
        <f t="shared" si="5"/>
        <v>143.53025756627792</v>
      </c>
      <c r="I32">
        <f t="shared" si="6"/>
        <v>146.9917769069138</v>
      </c>
    </row>
    <row r="33" spans="1:9" ht="15.75">
      <c r="A33" s="33">
        <v>41313.541666666664</v>
      </c>
      <c r="B33" s="28">
        <f t="shared" si="0"/>
        <v>4648.541666666664</v>
      </c>
      <c r="C33" s="26">
        <v>148</v>
      </c>
      <c r="D33" s="21">
        <f t="shared" si="1"/>
        <v>-0.965925826293689</v>
      </c>
      <c r="E33" s="21">
        <f t="shared" si="2"/>
        <v>0.25881904508527603</v>
      </c>
      <c r="F33" s="21">
        <f t="shared" si="3"/>
        <v>0.8660254038022918</v>
      </c>
      <c r="G33" s="21">
        <f t="shared" si="4"/>
        <v>-0.49999999996907757</v>
      </c>
      <c r="H33" s="21">
        <f t="shared" si="5"/>
        <v>145.4266574321461</v>
      </c>
      <c r="I33">
        <f t="shared" si="6"/>
        <v>144.68458461208027</v>
      </c>
    </row>
    <row r="34" spans="1:9" ht="15.75">
      <c r="A34" s="33">
        <v>41313.5625</v>
      </c>
      <c r="B34" s="28">
        <f t="shared" si="0"/>
        <v>4648.5625</v>
      </c>
      <c r="C34" s="26">
        <v>132</v>
      </c>
      <c r="D34" s="21">
        <f t="shared" si="1"/>
        <v>-0.9238795325121677</v>
      </c>
      <c r="E34" s="21">
        <f t="shared" si="2"/>
        <v>0.3826834323629629</v>
      </c>
      <c r="F34" s="21">
        <f t="shared" si="3"/>
        <v>0.7071067811898032</v>
      </c>
      <c r="G34" s="21">
        <f t="shared" si="4"/>
        <v>-0.7071067811832918</v>
      </c>
      <c r="H34" s="21">
        <f t="shared" si="5"/>
        <v>147.50370941882338</v>
      </c>
      <c r="I34">
        <f t="shared" si="6"/>
        <v>142.20826433317114</v>
      </c>
    </row>
    <row r="35" spans="1:9" ht="15.75">
      <c r="A35" s="33">
        <v>41313.583333333336</v>
      </c>
      <c r="B35" s="28">
        <f t="shared" si="0"/>
        <v>4648.583333333336</v>
      </c>
      <c r="C35" s="26">
        <v>134</v>
      </c>
      <c r="D35" s="21">
        <f t="shared" si="1"/>
        <v>-0.8660254037778142</v>
      </c>
      <c r="E35" s="21">
        <f t="shared" si="2"/>
        <v>0.5000000000114738</v>
      </c>
      <c r="F35" s="21">
        <f t="shared" si="3"/>
        <v>0.4999999999770523</v>
      </c>
      <c r="G35" s="21">
        <f t="shared" si="4"/>
        <v>-0.8660254037976876</v>
      </c>
      <c r="H35" s="21">
        <f t="shared" si="5"/>
        <v>149.6849230956043</v>
      </c>
      <c r="I35">
        <f t="shared" si="6"/>
        <v>139.60518659753245</v>
      </c>
    </row>
    <row r="36" spans="1:9" ht="15.75">
      <c r="A36" s="33">
        <v>41313.604166666664</v>
      </c>
      <c r="B36" s="28">
        <f t="shared" si="0"/>
        <v>4648.604166666664</v>
      </c>
      <c r="C36" s="26">
        <v>154</v>
      </c>
      <c r="D36" s="21">
        <f t="shared" si="1"/>
        <v>-0.7933533403002789</v>
      </c>
      <c r="E36" s="21">
        <f t="shared" si="2"/>
        <v>0.6087614289969346</v>
      </c>
      <c r="F36" s="21">
        <f t="shared" si="3"/>
        <v>0.2588190451312202</v>
      </c>
      <c r="G36" s="21">
        <f t="shared" si="4"/>
        <v>-0.9659258262813782</v>
      </c>
      <c r="H36" s="21">
        <f t="shared" si="5"/>
        <v>151.8701190934247</v>
      </c>
      <c r="I36">
        <f t="shared" si="6"/>
        <v>136.91989078784525</v>
      </c>
    </row>
    <row r="37" spans="1:9" ht="15.75">
      <c r="A37" s="33">
        <v>41313.625</v>
      </c>
      <c r="B37" s="28">
        <f t="shared" si="0"/>
        <v>4648.625</v>
      </c>
      <c r="C37" s="26">
        <v>142</v>
      </c>
      <c r="D37" s="21">
        <f t="shared" si="1"/>
        <v>-0.7071067811886285</v>
      </c>
      <c r="E37" s="21">
        <f t="shared" si="2"/>
        <v>0.7071067811844666</v>
      </c>
      <c r="F37" s="21">
        <f t="shared" si="3"/>
        <v>5.885883035301742E-12</v>
      </c>
      <c r="G37" s="21">
        <f t="shared" si="4"/>
        <v>-1</v>
      </c>
      <c r="H37" s="21">
        <f t="shared" si="5"/>
        <v>153.94142688614312</v>
      </c>
      <c r="I37">
        <f t="shared" si="6"/>
        <v>134.198323058216</v>
      </c>
    </row>
    <row r="38" spans="1:9" ht="15.75">
      <c r="A38" s="33">
        <v>41313.645833333336</v>
      </c>
      <c r="B38" s="28">
        <f t="shared" si="0"/>
        <v>4648.645833333336</v>
      </c>
      <c r="C38" s="26">
        <v>120</v>
      </c>
      <c r="D38" s="21">
        <f t="shared" si="1"/>
        <v>-0.608761428998718</v>
      </c>
      <c r="E38" s="21">
        <f t="shared" si="2"/>
        <v>0.7933533402989105</v>
      </c>
      <c r="F38" s="21">
        <f t="shared" si="3"/>
        <v>-0.2588190451268776</v>
      </c>
      <c r="G38" s="21">
        <f t="shared" si="4"/>
        <v>-0.9659258262825419</v>
      </c>
      <c r="H38" s="21">
        <f t="shared" si="5"/>
        <v>155.77078624576092</v>
      </c>
      <c r="I38">
        <f t="shared" si="6"/>
        <v>131.4870501878041</v>
      </c>
    </row>
    <row r="39" spans="1:9" ht="15.75">
      <c r="A39" s="33">
        <v>41313.666666666664</v>
      </c>
      <c r="B39" s="28">
        <f t="shared" si="0"/>
        <v>4648.666666666664</v>
      </c>
      <c r="C39" s="26">
        <v>122</v>
      </c>
      <c r="D39" s="21">
        <f t="shared" si="1"/>
        <v>-0.5000000000134206</v>
      </c>
      <c r="E39" s="21">
        <f t="shared" si="2"/>
        <v>0.8660254037766902</v>
      </c>
      <c r="F39" s="21">
        <f t="shared" si="3"/>
        <v>-0.4999999999731588</v>
      </c>
      <c r="G39" s="21">
        <f t="shared" si="4"/>
        <v>-0.8660254037999354</v>
      </c>
      <c r="H39" s="21">
        <f t="shared" si="5"/>
        <v>157.22845026171052</v>
      </c>
      <c r="I39">
        <f t="shared" si="6"/>
        <v>128.83246280808635</v>
      </c>
    </row>
    <row r="40" spans="1:9" ht="15.75">
      <c r="A40" s="33">
        <v>41313.6875</v>
      </c>
      <c r="B40" s="28">
        <f t="shared" si="0"/>
        <v>4648.6875</v>
      </c>
      <c r="C40" s="26">
        <v>137</v>
      </c>
      <c r="D40" s="21">
        <f t="shared" si="1"/>
        <v>-0.3826834323650397</v>
      </c>
      <c r="E40" s="21">
        <f t="shared" si="2"/>
        <v>0.9238795325113075</v>
      </c>
      <c r="F40" s="21">
        <f t="shared" si="3"/>
        <v>-0.7071067811866242</v>
      </c>
      <c r="G40" s="21">
        <f t="shared" si="4"/>
        <v>-0.7071067811864709</v>
      </c>
      <c r="H40" s="21">
        <f t="shared" si="5"/>
        <v>158.19191428437836</v>
      </c>
      <c r="I40">
        <f t="shared" si="6"/>
        <v>126.279981643363</v>
      </c>
    </row>
    <row r="41" spans="1:9" ht="15.75">
      <c r="A41" s="33">
        <v>41313.708333333336</v>
      </c>
      <c r="B41" s="28">
        <f t="shared" si="0"/>
        <v>4648.708333333336</v>
      </c>
      <c r="C41" s="26">
        <v>144</v>
      </c>
      <c r="D41" s="21">
        <f t="shared" si="1"/>
        <v>-0.25881904508744735</v>
      </c>
      <c r="E41" s="21">
        <f t="shared" si="2"/>
        <v>0.9659258262931072</v>
      </c>
      <c r="F41" s="21">
        <f t="shared" si="3"/>
        <v>-0.8660254038000438</v>
      </c>
      <c r="G41" s="21">
        <f t="shared" si="4"/>
        <v>-0.49999999997297107</v>
      </c>
      <c r="H41" s="21">
        <f t="shared" si="5"/>
        <v>158.55466080974495</v>
      </c>
      <c r="I41">
        <f t="shared" si="6"/>
        <v>123.87328035495167</v>
      </c>
    </row>
    <row r="42" spans="1:9" ht="15.75">
      <c r="A42" s="33">
        <v>41313.729166666664</v>
      </c>
      <c r="B42" s="28">
        <f t="shared" si="0"/>
        <v>4648.729166666664</v>
      </c>
      <c r="C42" s="26">
        <v>161</v>
      </c>
      <c r="D42" s="21">
        <f t="shared" si="1"/>
        <v>-0.13052619223605114</v>
      </c>
      <c r="E42" s="21">
        <f t="shared" si="2"/>
        <v>0.9914448613717041</v>
      </c>
      <c r="F42" s="21">
        <f t="shared" si="3"/>
        <v>-0.9659258262807149</v>
      </c>
      <c r="G42" s="21">
        <f t="shared" si="4"/>
        <v>-0.2588190451336962</v>
      </c>
      <c r="H42" s="21">
        <f t="shared" si="5"/>
        <v>158.2341175827876</v>
      </c>
      <c r="I42">
        <f t="shared" si="6"/>
        <v>121.65353826993402</v>
      </c>
    </row>
    <row r="43" spans="1:9" ht="15.75">
      <c r="A43" s="33">
        <v>41313.75</v>
      </c>
      <c r="B43" s="28">
        <f t="shared" si="0"/>
        <v>4648.75</v>
      </c>
      <c r="C43" s="26">
        <v>144</v>
      </c>
      <c r="D43" s="21">
        <f t="shared" si="1"/>
        <v>-5.866347988978116E-13</v>
      </c>
      <c r="E43" s="21">
        <f t="shared" si="2"/>
        <v>1</v>
      </c>
      <c r="F43" s="21">
        <f t="shared" si="3"/>
        <v>-1</v>
      </c>
      <c r="G43" s="21">
        <f t="shared" si="4"/>
        <v>-1.1732695977956231E-12</v>
      </c>
      <c r="H43" s="21">
        <f t="shared" si="5"/>
        <v>157.17827461721853</v>
      </c>
      <c r="I43">
        <f t="shared" si="6"/>
        <v>119.6587357892208</v>
      </c>
    </row>
    <row r="44" spans="1:9" ht="15.75">
      <c r="A44" s="33">
        <v>41313.770833333336</v>
      </c>
      <c r="B44" s="28">
        <f t="shared" si="0"/>
        <v>4648.770833333336</v>
      </c>
      <c r="C44" s="26">
        <v>162</v>
      </c>
      <c r="D44" s="21">
        <f t="shared" si="1"/>
        <v>0.1305261922348879</v>
      </c>
      <c r="E44" s="21">
        <f t="shared" si="2"/>
        <v>0.9914448613718572</v>
      </c>
      <c r="F44" s="21">
        <f t="shared" si="3"/>
        <v>-0.9659258262813222</v>
      </c>
      <c r="G44" s="21">
        <f t="shared" si="4"/>
        <v>0.2588190451314296</v>
      </c>
      <c r="H44" s="21">
        <f t="shared" si="5"/>
        <v>155.37049226133436</v>
      </c>
      <c r="I44">
        <f t="shared" si="6"/>
        <v>117.92300453716702</v>
      </c>
    </row>
    <row r="45" spans="1:9" ht="15.75">
      <c r="A45" s="33">
        <v>41313.791666666664</v>
      </c>
      <c r="B45" s="28">
        <f t="shared" si="0"/>
        <v>4648.791666666664</v>
      </c>
      <c r="C45" s="26">
        <v>150</v>
      </c>
      <c r="D45" s="21">
        <f t="shared" si="1"/>
        <v>0.25881904508631404</v>
      </c>
      <c r="E45" s="21">
        <f t="shared" si="2"/>
        <v>0.9659258262934108</v>
      </c>
      <c r="F45" s="21">
        <f t="shared" si="3"/>
        <v>-0.8660254038012171</v>
      </c>
      <c r="G45" s="21">
        <f t="shared" si="4"/>
        <v>0.4999999999709389</v>
      </c>
      <c r="H45" s="21">
        <f t="shared" si="5"/>
        <v>152.83215102478087</v>
      </c>
      <c r="I45">
        <f t="shared" si="6"/>
        <v>116.47604335720544</v>
      </c>
    </row>
    <row r="46" spans="1:9" ht="15.75">
      <c r="A46" s="33">
        <v>41313.8125</v>
      </c>
      <c r="B46" s="28">
        <f t="shared" si="0"/>
        <v>4648.8125</v>
      </c>
      <c r="C46" s="26">
        <v>141</v>
      </c>
      <c r="D46" s="21">
        <f t="shared" si="1"/>
        <v>0.38268343236395574</v>
      </c>
      <c r="E46" s="21">
        <f t="shared" si="2"/>
        <v>0.9238795325117565</v>
      </c>
      <c r="F46" s="21">
        <f t="shared" si="3"/>
        <v>-0.7071067811882834</v>
      </c>
      <c r="G46" s="21">
        <f t="shared" si="4"/>
        <v>0.7071067811848116</v>
      </c>
      <c r="H46" s="21">
        <f t="shared" si="5"/>
        <v>149.6229366431681</v>
      </c>
      <c r="I46">
        <f t="shared" si="6"/>
        <v>115.34261015526045</v>
      </c>
    </row>
    <row r="47" spans="1:9" ht="15.75">
      <c r="A47" s="33">
        <v>41313.833333333336</v>
      </c>
      <c r="B47" s="28">
        <f t="shared" si="0"/>
        <v>4648.833333333336</v>
      </c>
      <c r="C47" s="26">
        <v>137</v>
      </c>
      <c r="D47" s="21">
        <f t="shared" si="1"/>
        <v>0.5000000000124045</v>
      </c>
      <c r="E47" s="21">
        <f t="shared" si="2"/>
        <v>0.8660254037772769</v>
      </c>
      <c r="F47" s="21">
        <f t="shared" si="3"/>
        <v>-0.499999999975191</v>
      </c>
      <c r="G47" s="21">
        <f t="shared" si="4"/>
        <v>0.8660254037987621</v>
      </c>
      <c r="H47" s="21">
        <f t="shared" si="5"/>
        <v>145.83871115982026</v>
      </c>
      <c r="I47">
        <f t="shared" si="6"/>
        <v>114.54209828824557</v>
      </c>
    </row>
    <row r="48" spans="1:9" ht="15.75">
      <c r="A48" s="33">
        <v>41313.854166666664</v>
      </c>
      <c r="B48" s="28">
        <f t="shared" si="0"/>
        <v>4648.854166666664</v>
      </c>
      <c r="C48" s="26">
        <v>115</v>
      </c>
      <c r="D48" s="21">
        <f t="shared" si="1"/>
        <v>0.608761428994901</v>
      </c>
      <c r="E48" s="21">
        <f t="shared" si="2"/>
        <v>0.7933533403018393</v>
      </c>
      <c r="F48" s="21">
        <f t="shared" si="3"/>
        <v>-0.2588190451361722</v>
      </c>
      <c r="G48" s="21">
        <f t="shared" si="4"/>
        <v>0.9659258262800514</v>
      </c>
      <c r="H48" s="21">
        <f t="shared" si="5"/>
        <v>141.60708192113248</v>
      </c>
      <c r="I48">
        <f t="shared" si="6"/>
        <v>114.08820473625275</v>
      </c>
    </row>
    <row r="49" spans="1:9" ht="15.75">
      <c r="A49" s="33">
        <v>41313.875</v>
      </c>
      <c r="B49" s="28">
        <f t="shared" si="0"/>
        <v>4648.875</v>
      </c>
      <c r="C49" s="26">
        <v>120</v>
      </c>
      <c r="D49" s="21">
        <f t="shared" si="1"/>
        <v>0.7071067811852264</v>
      </c>
      <c r="E49" s="21">
        <f t="shared" si="2"/>
        <v>0.7071067811878686</v>
      </c>
      <c r="F49" s="21">
        <f t="shared" si="3"/>
        <v>-3.73661377447293E-12</v>
      </c>
      <c r="G49" s="21">
        <f t="shared" si="4"/>
        <v>1</v>
      </c>
      <c r="H49" s="21">
        <f t="shared" si="5"/>
        <v>137.08093449172966</v>
      </c>
      <c r="I49">
        <f t="shared" si="6"/>
        <v>113.98869574347398</v>
      </c>
    </row>
    <row r="50" spans="1:9" ht="15.75">
      <c r="A50" s="33">
        <v>41313.895833333336</v>
      </c>
      <c r="B50" s="28">
        <f t="shared" si="0"/>
        <v>4648.895833333336</v>
      </c>
      <c r="C50" s="26">
        <v>118</v>
      </c>
      <c r="D50" s="21">
        <f t="shared" si="1"/>
        <v>0.7933533402995646</v>
      </c>
      <c r="E50" s="21">
        <f t="shared" si="2"/>
        <v>0.6087614289978655</v>
      </c>
      <c r="F50" s="21">
        <f t="shared" si="3"/>
        <v>0.25881904512895365</v>
      </c>
      <c r="G50" s="21">
        <f t="shared" si="4"/>
        <v>0.9659258262819856</v>
      </c>
      <c r="H50" s="21">
        <f t="shared" si="5"/>
        <v>132.43033208725353</v>
      </c>
      <c r="I50">
        <f t="shared" si="6"/>
        <v>114.24527393659248</v>
      </c>
    </row>
    <row r="51" spans="1:9" ht="15.75">
      <c r="A51" s="33">
        <v>41313.916666666664</v>
      </c>
      <c r="B51" s="28">
        <f t="shared" si="0"/>
        <v>4648.916666666664</v>
      </c>
      <c r="C51" s="26">
        <v>112</v>
      </c>
      <c r="D51" s="21">
        <f t="shared" si="1"/>
        <v>0.8660254037754086</v>
      </c>
      <c r="E51" s="21">
        <f t="shared" si="2"/>
        <v>0.5000000000156405</v>
      </c>
      <c r="F51" s="21">
        <f t="shared" si="3"/>
        <v>0.49999999996871897</v>
      </c>
      <c r="G51" s="21">
        <f t="shared" si="4"/>
        <v>0.8660254038024987</v>
      </c>
      <c r="H51" s="21">
        <f t="shared" si="5"/>
        <v>127.83329387013697</v>
      </c>
      <c r="I51">
        <f t="shared" si="6"/>
        <v>114.85354919130381</v>
      </c>
    </row>
    <row r="52" spans="1:9" ht="15.75">
      <c r="A52" s="33">
        <v>41313.9375</v>
      </c>
      <c r="B52" s="28">
        <f t="shared" si="0"/>
        <v>4648.9375</v>
      </c>
      <c r="C52" s="26">
        <v>112</v>
      </c>
      <c r="D52" s="21">
        <f t="shared" si="1"/>
        <v>0.9238795325103265</v>
      </c>
      <c r="E52" s="21">
        <f t="shared" si="2"/>
        <v>0.3826834323674079</v>
      </c>
      <c r="F52" s="21">
        <f t="shared" si="3"/>
        <v>0.7071067811829991</v>
      </c>
      <c r="G52" s="21">
        <f t="shared" si="4"/>
        <v>0.707106781190096</v>
      </c>
      <c r="H52" s="21">
        <f t="shared" si="5"/>
        <v>123.46604005063875</v>
      </c>
      <c r="I52">
        <f t="shared" si="6"/>
        <v>115.80311374979053</v>
      </c>
    </row>
    <row r="53" spans="1:9" ht="15.75">
      <c r="A53" s="33">
        <v>41313.958333333336</v>
      </c>
      <c r="B53" s="28">
        <f t="shared" si="0"/>
        <v>4648.958333333336</v>
      </c>
      <c r="C53" s="26">
        <v>93</v>
      </c>
      <c r="D53" s="21">
        <f t="shared" si="1"/>
        <v>0.9659258262924437</v>
      </c>
      <c r="E53" s="21">
        <f t="shared" si="2"/>
        <v>0.2588190450899233</v>
      </c>
      <c r="F53" s="21">
        <f t="shared" si="3"/>
        <v>0.8660254037974805</v>
      </c>
      <c r="G53" s="21">
        <f t="shared" si="4"/>
        <v>0.4999999999774109</v>
      </c>
      <c r="H53" s="21">
        <f t="shared" si="5"/>
        <v>119.4933279210511</v>
      </c>
      <c r="I53">
        <f t="shared" si="6"/>
        <v>117.07772029902736</v>
      </c>
    </row>
    <row r="54" spans="1:9" ht="15.75">
      <c r="A54" s="33">
        <v>41313.979166666664</v>
      </c>
      <c r="B54" s="28">
        <f t="shared" si="0"/>
        <v>4648.979166666664</v>
      </c>
      <c r="C54" s="26">
        <v>96</v>
      </c>
      <c r="D54" s="21">
        <f t="shared" si="1"/>
        <v>0.9914448613718443</v>
      </c>
      <c r="E54" s="21">
        <f t="shared" si="2"/>
        <v>0.13052619223498568</v>
      </c>
      <c r="F54" s="21">
        <f t="shared" si="3"/>
        <v>0.9659258262812711</v>
      </c>
      <c r="G54" s="21">
        <f t="shared" si="4"/>
        <v>0.2588190451316202</v>
      </c>
      <c r="H54" s="21">
        <f t="shared" si="5"/>
        <v>116.0594972500596</v>
      </c>
      <c r="I54">
        <f t="shared" si="6"/>
        <v>118.65555996699007</v>
      </c>
    </row>
    <row r="55" spans="1:9" ht="15.75">
      <c r="A55" s="33">
        <v>41314</v>
      </c>
      <c r="B55" s="28">
        <f t="shared" si="0"/>
        <v>4649</v>
      </c>
      <c r="C55" s="26">
        <v>120</v>
      </c>
      <c r="D55" s="21">
        <f t="shared" si="1"/>
        <v>1</v>
      </c>
      <c r="E55" s="21">
        <f t="shared" si="2"/>
        <v>-4.879998315165945E-13</v>
      </c>
      <c r="F55" s="21">
        <f t="shared" si="3"/>
        <v>1</v>
      </c>
      <c r="G55" s="21">
        <f t="shared" si="4"/>
        <v>-9.75999663033189E-13</v>
      </c>
      <c r="H55" s="21">
        <f t="shared" si="5"/>
        <v>113.28079639975319</v>
      </c>
      <c r="I55">
        <f t="shared" si="6"/>
        <v>120.50963548054455</v>
      </c>
    </row>
    <row r="56" spans="1:9" ht="15.75">
      <c r="A56" s="33">
        <v>41314.020833333336</v>
      </c>
      <c r="B56" s="28">
        <f t="shared" si="0"/>
        <v>4649.020833333336</v>
      </c>
      <c r="C56" s="26">
        <v>100</v>
      </c>
      <c r="D56" s="21">
        <f t="shared" si="1"/>
        <v>0.9914448613721918</v>
      </c>
      <c r="E56" s="21">
        <f t="shared" si="2"/>
        <v>-0.1305261922323465</v>
      </c>
      <c r="F56" s="21">
        <f t="shared" si="3"/>
        <v>0.9659258262826491</v>
      </c>
      <c r="G56" s="21">
        <f t="shared" si="4"/>
        <v>-0.25881904512647763</v>
      </c>
      <c r="H56" s="21">
        <f t="shared" si="5"/>
        <v>111.23947513095332</v>
      </c>
      <c r="I56">
        <f t="shared" si="6"/>
        <v>122.60822309306108</v>
      </c>
    </row>
    <row r="57" spans="1:9" ht="15.75">
      <c r="A57" s="33">
        <v>41314.041666666664</v>
      </c>
      <c r="B57" s="28">
        <f t="shared" si="0"/>
        <v>4649.041666666664</v>
      </c>
      <c r="C57" s="26">
        <v>123</v>
      </c>
      <c r="D57" s="21">
        <f t="shared" si="1"/>
        <v>0.9659258262931327</v>
      </c>
      <c r="E57" s="21">
        <f t="shared" si="2"/>
        <v>-0.25881904508735204</v>
      </c>
      <c r="F57" s="21">
        <f t="shared" si="3"/>
        <v>0.8660254038001425</v>
      </c>
      <c r="G57" s="21">
        <f t="shared" si="4"/>
        <v>-0.4999999999728002</v>
      </c>
      <c r="H57" s="21">
        <f t="shared" si="5"/>
        <v>109.98001216543895</v>
      </c>
      <c r="I57">
        <f t="shared" si="6"/>
        <v>124.91541538795913</v>
      </c>
    </row>
    <row r="58" spans="1:9" ht="15.75">
      <c r="A58" s="33">
        <v>41314.0625</v>
      </c>
      <c r="B58" s="28">
        <f t="shared" si="0"/>
        <v>4649.0625</v>
      </c>
      <c r="C58" s="26">
        <v>108</v>
      </c>
      <c r="D58" s="21">
        <f t="shared" si="1"/>
        <v>0.9238795325113452</v>
      </c>
      <c r="E58" s="21">
        <f t="shared" si="2"/>
        <v>-0.38268343236494856</v>
      </c>
      <c r="F58" s="21">
        <f t="shared" si="3"/>
        <v>0.7071067811867636</v>
      </c>
      <c r="G58" s="21">
        <f t="shared" si="4"/>
        <v>-0.7071067811863314</v>
      </c>
      <c r="H58" s="21">
        <f t="shared" si="5"/>
        <v>109.50770324785964</v>
      </c>
      <c r="I58">
        <f t="shared" si="6"/>
        <v>127.3917356668707</v>
      </c>
    </row>
    <row r="59" spans="1:9" ht="15.75">
      <c r="A59" s="33">
        <v>41314.083333333336</v>
      </c>
      <c r="B59" s="28">
        <f t="shared" si="0"/>
        <v>4649.083333333336</v>
      </c>
      <c r="C59" s="26">
        <v>116</v>
      </c>
      <c r="D59" s="21">
        <f t="shared" si="1"/>
        <v>0.8660254037767395</v>
      </c>
      <c r="E59" s="21">
        <f t="shared" si="2"/>
        <v>-0.5000000000133352</v>
      </c>
      <c r="F59" s="21">
        <f t="shared" si="3"/>
        <v>0.49999999997332967</v>
      </c>
      <c r="G59" s="21">
        <f t="shared" si="4"/>
        <v>-0.8660254037998367</v>
      </c>
      <c r="H59" s="21">
        <f t="shared" si="5"/>
        <v>109.78967822060564</v>
      </c>
      <c r="I59">
        <f t="shared" si="6"/>
        <v>129.9948134025111</v>
      </c>
    </row>
    <row r="60" spans="1:9" ht="15.75">
      <c r="A60" s="33">
        <v>41314.104166666664</v>
      </c>
      <c r="B60" s="28">
        <f t="shared" si="0"/>
        <v>4649.104166666664</v>
      </c>
      <c r="C60" s="26">
        <v>115</v>
      </c>
      <c r="D60" s="21">
        <f t="shared" si="1"/>
        <v>0.7933533403011851</v>
      </c>
      <c r="E60" s="21">
        <f t="shared" si="2"/>
        <v>-0.6087614289957536</v>
      </c>
      <c r="F60" s="21">
        <f t="shared" si="3"/>
        <v>0.25881904513409615</v>
      </c>
      <c r="G60" s="21">
        <f t="shared" si="4"/>
        <v>-0.9659258262806076</v>
      </c>
      <c r="H60" s="21">
        <f t="shared" si="5"/>
        <v>110.75825421566833</v>
      </c>
      <c r="I60">
        <f t="shared" si="6"/>
        <v>132.68010921212394</v>
      </c>
    </row>
    <row r="61" spans="1:9" ht="15.75">
      <c r="A61" s="33">
        <v>41314.125</v>
      </c>
      <c r="B61" s="28">
        <f t="shared" si="0"/>
        <v>4649.125</v>
      </c>
      <c r="C61" s="26">
        <v>126</v>
      </c>
      <c r="D61" s="21">
        <f t="shared" si="1"/>
        <v>0.7071067811871088</v>
      </c>
      <c r="E61" s="21">
        <f t="shared" si="2"/>
        <v>-0.7071067811859864</v>
      </c>
      <c r="F61" s="21">
        <f t="shared" si="3"/>
        <v>1.5873445136441178E-12</v>
      </c>
      <c r="G61" s="21">
        <f t="shared" si="4"/>
        <v>-1</v>
      </c>
      <c r="H61" s="21">
        <f t="shared" si="5"/>
        <v>112.3163774117692</v>
      </c>
      <c r="I61">
        <f t="shared" si="6"/>
        <v>135.40167694182875</v>
      </c>
    </row>
    <row r="62" spans="1:9" ht="15.75">
      <c r="A62" s="33">
        <v>41314.145833333336</v>
      </c>
      <c r="B62" s="28">
        <f t="shared" si="0"/>
        <v>4649.145833333336</v>
      </c>
      <c r="C62" s="26">
        <v>124</v>
      </c>
      <c r="D62" s="21">
        <f t="shared" si="1"/>
        <v>0.6087614289970129</v>
      </c>
      <c r="E62" s="21">
        <f t="shared" si="2"/>
        <v>-0.7933533403002189</v>
      </c>
      <c r="F62" s="21">
        <f t="shared" si="3"/>
        <v>-0.25881904513102966</v>
      </c>
      <c r="G62" s="21">
        <f t="shared" si="4"/>
        <v>-0.9659258262814293</v>
      </c>
      <c r="H62" s="21">
        <f t="shared" si="5"/>
        <v>114.3447683120277</v>
      </c>
      <c r="I62">
        <f t="shared" si="6"/>
        <v>138.1129498122401</v>
      </c>
    </row>
    <row r="63" spans="1:9" ht="15.75">
      <c r="A63" s="33">
        <v>41314.166666666664</v>
      </c>
      <c r="B63" s="28">
        <f t="shared" si="0"/>
        <v>4649.166666666664</v>
      </c>
      <c r="C63" s="26">
        <v>108</v>
      </c>
      <c r="D63" s="21">
        <f t="shared" si="1"/>
        <v>0.5000000000147099</v>
      </c>
      <c r="E63" s="21">
        <f t="shared" si="2"/>
        <v>-0.866025403775946</v>
      </c>
      <c r="F63" s="21">
        <f t="shared" si="3"/>
        <v>-0.4999999999705803</v>
      </c>
      <c r="G63" s="21">
        <f t="shared" si="4"/>
        <v>-0.8660254038014241</v>
      </c>
      <c r="H63" s="21">
        <f t="shared" si="5"/>
        <v>116.71027452060396</v>
      </c>
      <c r="I63">
        <f t="shared" si="6"/>
        <v>140.76753719188397</v>
      </c>
    </row>
    <row r="64" spans="1:9" ht="15.75">
      <c r="A64" s="33">
        <v>41314.1875</v>
      </c>
      <c r="B64" s="28">
        <f t="shared" si="0"/>
        <v>4649.1875</v>
      </c>
      <c r="C64" s="26">
        <v>122</v>
      </c>
      <c r="D64" s="21">
        <f t="shared" si="1"/>
        <v>0.3826834323664151</v>
      </c>
      <c r="E64" s="21">
        <f t="shared" si="2"/>
        <v>-0.9238795325107378</v>
      </c>
      <c r="F64" s="21">
        <f t="shared" si="3"/>
        <v>-0.7071067811845189</v>
      </c>
      <c r="G64" s="21">
        <f t="shared" si="4"/>
        <v>-0.7071067811885762</v>
      </c>
      <c r="H64" s="21">
        <f t="shared" si="5"/>
        <v>119.27485795700183</v>
      </c>
      <c r="I64">
        <f t="shared" si="6"/>
        <v>143.32001835660873</v>
      </c>
    </row>
    <row r="65" spans="1:9" ht="15.75">
      <c r="A65" s="33">
        <v>41314.208333333336</v>
      </c>
      <c r="B65" s="28">
        <f t="shared" si="0"/>
        <v>4649.208333333336</v>
      </c>
      <c r="C65" s="26">
        <v>108</v>
      </c>
      <c r="D65" s="21">
        <f t="shared" si="1"/>
        <v>0.2588190450888853</v>
      </c>
      <c r="E65" s="21">
        <f t="shared" si="2"/>
        <v>-0.965925826292722</v>
      </c>
      <c r="F65" s="21">
        <f t="shared" si="3"/>
        <v>-0.8660254037985551</v>
      </c>
      <c r="G65" s="21">
        <f t="shared" si="4"/>
        <v>-0.49999999997554956</v>
      </c>
      <c r="H65" s="21">
        <f t="shared" si="5"/>
        <v>121.90460551986527</v>
      </c>
      <c r="I65">
        <f t="shared" si="6"/>
        <v>145.72671964502197</v>
      </c>
    </row>
    <row r="66" spans="1:9" ht="15.75">
      <c r="A66" s="33">
        <v>41314.229166666664</v>
      </c>
      <c r="B66" s="28">
        <f t="shared" si="0"/>
        <v>4649.229166666664</v>
      </c>
      <c r="C66" s="26">
        <v>137</v>
      </c>
      <c r="D66" s="21">
        <f t="shared" si="1"/>
        <v>0.1305261922375271</v>
      </c>
      <c r="E66" s="21">
        <f t="shared" si="2"/>
        <v>-0.9914448613715097</v>
      </c>
      <c r="F66" s="21">
        <f t="shared" si="3"/>
        <v>-0.9659258262799443</v>
      </c>
      <c r="G66" s="21">
        <f t="shared" si="4"/>
        <v>-0.25881904513657217</v>
      </c>
      <c r="H66" s="21">
        <f t="shared" si="5"/>
        <v>124.47815593672591</v>
      </c>
      <c r="I66">
        <f t="shared" si="6"/>
        <v>147.94646173004196</v>
      </c>
    </row>
    <row r="67" spans="1:9" ht="15.75">
      <c r="A67" s="33">
        <v>41314.25</v>
      </c>
      <c r="B67" s="28">
        <f aca="true" t="shared" si="7" ref="B67:B130">A67-36665</f>
        <v>4649.25</v>
      </c>
      <c r="C67" s="26">
        <v>106</v>
      </c>
      <c r="D67" s="21">
        <f aca="true" t="shared" si="8" ref="D67:D130">COS(2*PI()*B67)</f>
        <v>2.0753443451607123E-12</v>
      </c>
      <c r="E67" s="21">
        <f aca="true" t="shared" si="9" ref="E67:E130">-SIN(2*PI()*B67)</f>
        <v>-1</v>
      </c>
      <c r="F67" s="21">
        <f aca="true" t="shared" si="10" ref="F67:F130">COS(2*PI()*B67/0.5)</f>
        <v>-1</v>
      </c>
      <c r="G67" s="21">
        <f aca="true" t="shared" si="11" ref="G67:G130">-SIN(2*PI()*B67/0.5)</f>
        <v>-4.150688690321425E-12</v>
      </c>
      <c r="H67" s="21">
        <f aca="true" t="shared" si="12" ref="H67:H130">TREND(C$2:C$238,D$2:G$238,D67:G67,TRUE)</f>
        <v>126.89398047873223</v>
      </c>
      <c r="I67">
        <f aca="true" t="shared" si="13" ref="I67:I130">134.8+20.82*COS(2*PI()*B67+3.95589382956653)</f>
        <v>149.94126421075794</v>
      </c>
    </row>
    <row r="68" spans="1:9" ht="15.75">
      <c r="A68" s="33">
        <v>41314.270833333336</v>
      </c>
      <c r="B68" s="28">
        <f t="shared" si="7"/>
        <v>4649.270833333336</v>
      </c>
      <c r="C68" s="26">
        <v>134</v>
      </c>
      <c r="D68" s="21">
        <f t="shared" si="8"/>
        <v>-0.13052619223341191</v>
      </c>
      <c r="E68" s="21">
        <f t="shared" si="9"/>
        <v>-0.9914448613720515</v>
      </c>
      <c r="F68" s="21">
        <f t="shared" si="10"/>
        <v>-0.9659258262820928</v>
      </c>
      <c r="G68" s="21">
        <f t="shared" si="11"/>
        <v>0.25881904512855364</v>
      </c>
      <c r="H68" s="21">
        <f t="shared" si="12"/>
        <v>129.07603829964873</v>
      </c>
      <c r="I68">
        <f t="shared" si="13"/>
        <v>151.67699546281486</v>
      </c>
    </row>
    <row r="69" spans="1:9" ht="15.75">
      <c r="A69" s="33">
        <v>41314.291666666664</v>
      </c>
      <c r="B69" s="28">
        <f t="shared" si="7"/>
        <v>4649.291666666664</v>
      </c>
      <c r="C69" s="26">
        <v>143</v>
      </c>
      <c r="D69" s="21">
        <f t="shared" si="8"/>
        <v>-0.2588190450883901</v>
      </c>
      <c r="E69" s="21">
        <f t="shared" si="9"/>
        <v>-0.9659258262928546</v>
      </c>
      <c r="F69" s="21">
        <f t="shared" si="10"/>
        <v>-0.8660254037990678</v>
      </c>
      <c r="G69" s="21">
        <f t="shared" si="11"/>
        <v>0.49999999997466155</v>
      </c>
      <c r="H69" s="21">
        <f t="shared" si="12"/>
        <v>130.9774426358593</v>
      </c>
      <c r="I69">
        <f t="shared" si="13"/>
        <v>153.12395664281584</v>
      </c>
    </row>
    <row r="70" spans="1:9" ht="15.75">
      <c r="A70" s="33">
        <v>41314.3125</v>
      </c>
      <c r="B70" s="28">
        <f t="shared" si="7"/>
        <v>4649.3125</v>
      </c>
      <c r="C70" s="26">
        <v>144</v>
      </c>
      <c r="D70" s="21">
        <f t="shared" si="8"/>
        <v>-0.38268343236258034</v>
      </c>
      <c r="E70" s="21">
        <f t="shared" si="9"/>
        <v>-0.9238795325123262</v>
      </c>
      <c r="F70" s="21">
        <f t="shared" si="10"/>
        <v>-0.7071067811903888</v>
      </c>
      <c r="G70" s="21">
        <f t="shared" si="11"/>
        <v>0.7071067811827063</v>
      </c>
      <c r="H70" s="21">
        <f t="shared" si="12"/>
        <v>132.58191394833386</v>
      </c>
      <c r="I70">
        <f t="shared" si="13"/>
        <v>154.25738984472855</v>
      </c>
    </row>
    <row r="71" spans="1:9" ht="15.75">
      <c r="A71" s="33">
        <v>41314.333333333336</v>
      </c>
      <c r="B71" s="28">
        <f t="shared" si="7"/>
        <v>4649.333333333336</v>
      </c>
      <c r="C71" s="26">
        <v>135</v>
      </c>
      <c r="D71" s="21">
        <f t="shared" si="8"/>
        <v>-0.5000000000111152</v>
      </c>
      <c r="E71" s="21">
        <f t="shared" si="9"/>
        <v>-0.8660254037780213</v>
      </c>
      <c r="F71" s="21">
        <f t="shared" si="10"/>
        <v>-0.4999999999777695</v>
      </c>
      <c r="G71" s="21">
        <f t="shared" si="11"/>
        <v>0.8660254037972734</v>
      </c>
      <c r="H71" s="21">
        <f t="shared" si="12"/>
        <v>133.90295078216334</v>
      </c>
      <c r="I71">
        <f t="shared" si="13"/>
        <v>155.05790171174732</v>
      </c>
    </row>
    <row r="72" spans="1:9" ht="15.75">
      <c r="A72" s="33">
        <v>41314.375</v>
      </c>
      <c r="B72" s="28">
        <f t="shared" si="7"/>
        <v>4649.375</v>
      </c>
      <c r="C72" s="26">
        <v>120</v>
      </c>
      <c r="D72" s="21">
        <f t="shared" si="8"/>
        <v>-0.7071067811867462</v>
      </c>
      <c r="E72" s="21">
        <f t="shared" si="9"/>
        <v>-0.7071067811863488</v>
      </c>
      <c r="F72" s="21">
        <f t="shared" si="10"/>
        <v>5.619247471846944E-13</v>
      </c>
      <c r="G72" s="21">
        <f t="shared" si="11"/>
        <v>1</v>
      </c>
      <c r="H72" s="21">
        <f t="shared" si="12"/>
        <v>135.87752446859028</v>
      </c>
      <c r="I72">
        <f t="shared" si="13"/>
        <v>155.61130425652476</v>
      </c>
    </row>
    <row r="73" spans="1:9" ht="15.75">
      <c r="A73" s="33">
        <v>41314.395833333336</v>
      </c>
      <c r="B73" s="28">
        <f t="shared" si="7"/>
        <v>4649.395833333336</v>
      </c>
      <c r="C73" s="26">
        <v>166</v>
      </c>
      <c r="D73" s="21">
        <f t="shared" si="8"/>
        <v>-0.793353340300873</v>
      </c>
      <c r="E73" s="21">
        <f t="shared" si="9"/>
        <v>-0.6087614289961604</v>
      </c>
      <c r="F73" s="21">
        <f t="shared" si="10"/>
        <v>0.2588190451331057</v>
      </c>
      <c r="G73" s="21">
        <f t="shared" si="11"/>
        <v>0.9659258262808731</v>
      </c>
      <c r="H73" s="21">
        <f t="shared" si="12"/>
        <v>136.67037661319492</v>
      </c>
      <c r="I73">
        <f t="shared" si="13"/>
        <v>155.35472606340042</v>
      </c>
    </row>
    <row r="74" spans="1:9" ht="15.75">
      <c r="A74" s="33">
        <v>41314.416666666664</v>
      </c>
      <c r="B74" s="28">
        <f t="shared" si="7"/>
        <v>4649.416666666664</v>
      </c>
      <c r="C74" s="26">
        <v>130</v>
      </c>
      <c r="D74" s="21">
        <f t="shared" si="8"/>
        <v>-0.8660254037764832</v>
      </c>
      <c r="E74" s="21">
        <f t="shared" si="9"/>
        <v>-0.5000000000137792</v>
      </c>
      <c r="F74" s="21">
        <f t="shared" si="10"/>
        <v>0.4999999999724416</v>
      </c>
      <c r="G74" s="21">
        <f t="shared" si="11"/>
        <v>0.8660254038003495</v>
      </c>
      <c r="H74" s="21">
        <f t="shared" si="12"/>
        <v>137.444244605826</v>
      </c>
      <c r="I74">
        <f t="shared" si="13"/>
        <v>154.7464508086834</v>
      </c>
    </row>
    <row r="75" spans="1:9" ht="15.75">
      <c r="A75" s="33">
        <v>41314.4375</v>
      </c>
      <c r="B75" s="28">
        <f t="shared" si="7"/>
        <v>4649.4375</v>
      </c>
      <c r="C75" s="26">
        <v>152</v>
      </c>
      <c r="D75" s="21">
        <f t="shared" si="8"/>
        <v>-0.9238795325111491</v>
      </c>
      <c r="E75" s="21">
        <f t="shared" si="9"/>
        <v>-0.38268343236542224</v>
      </c>
      <c r="F75" s="21">
        <f t="shared" si="10"/>
        <v>0.7071067811860385</v>
      </c>
      <c r="G75" s="21">
        <f t="shared" si="11"/>
        <v>0.7071067811870565</v>
      </c>
      <c r="H75" s="21">
        <f t="shared" si="12"/>
        <v>138.2834509662505</v>
      </c>
      <c r="I75">
        <f t="shared" si="13"/>
        <v>153.7968862501912</v>
      </c>
    </row>
    <row r="76" spans="1:9" ht="15.75">
      <c r="A76" s="33">
        <v>41314.458333333336</v>
      </c>
      <c r="B76" s="28">
        <f t="shared" si="7"/>
        <v>4649.458333333336</v>
      </c>
      <c r="C76" s="26">
        <v>150</v>
      </c>
      <c r="D76" s="21">
        <f t="shared" si="8"/>
        <v>-0.9659258262930001</v>
      </c>
      <c r="E76" s="21">
        <f t="shared" si="9"/>
        <v>-0.2588190450878473</v>
      </c>
      <c r="F76" s="21">
        <f t="shared" si="10"/>
        <v>0.8660254037996298</v>
      </c>
      <c r="G76" s="21">
        <f t="shared" si="11"/>
        <v>0.49999999997368827</v>
      </c>
      <c r="H76" s="21">
        <f t="shared" si="12"/>
        <v>139.2636690075983</v>
      </c>
      <c r="I76">
        <f t="shared" si="13"/>
        <v>152.52227970094918</v>
      </c>
    </row>
    <row r="77" spans="1:9" ht="15.75">
      <c r="A77" s="33">
        <v>41314.479166666664</v>
      </c>
      <c r="B77" s="28">
        <f t="shared" si="7"/>
        <v>4649.479166666664</v>
      </c>
      <c r="C77" s="26">
        <v>153</v>
      </c>
      <c r="D77" s="21">
        <f t="shared" si="8"/>
        <v>-0.99144486137165</v>
      </c>
      <c r="E77" s="21">
        <f t="shared" si="9"/>
        <v>-0.13052619223646167</v>
      </c>
      <c r="F77" s="21">
        <f t="shared" si="10"/>
        <v>0.9659258262805005</v>
      </c>
      <c r="G77" s="21">
        <f t="shared" si="11"/>
        <v>0.25881904513449616</v>
      </c>
      <c r="H77" s="21">
        <f t="shared" si="12"/>
        <v>140.44449248858854</v>
      </c>
      <c r="I77">
        <f t="shared" si="13"/>
        <v>150.94444003302954</v>
      </c>
    </row>
    <row r="78" spans="1:9" ht="15.75">
      <c r="A78" s="33">
        <v>41314.5</v>
      </c>
      <c r="B78" s="28">
        <f t="shared" si="7"/>
        <v>4649.5</v>
      </c>
      <c r="C78" s="26">
        <v>165</v>
      </c>
      <c r="D78" s="21">
        <f t="shared" si="8"/>
        <v>-1</v>
      </c>
      <c r="E78" s="21">
        <f t="shared" si="9"/>
        <v>-1.0007097147463062E-12</v>
      </c>
      <c r="F78" s="21">
        <f t="shared" si="10"/>
        <v>1</v>
      </c>
      <c r="G78" s="21">
        <f t="shared" si="11"/>
        <v>2.0014194294926124E-12</v>
      </c>
      <c r="H78" s="21">
        <f t="shared" si="12"/>
        <v>141.8632117624649</v>
      </c>
      <c r="I78">
        <f t="shared" si="13"/>
        <v>149.09036451947802</v>
      </c>
    </row>
    <row r="79" spans="1:9" ht="15.75">
      <c r="A79" s="33">
        <v>41314.520833333336</v>
      </c>
      <c r="B79" s="28">
        <f t="shared" si="7"/>
        <v>4649.520833333336</v>
      </c>
      <c r="C79" s="26">
        <v>163</v>
      </c>
      <c r="D79" s="21">
        <f t="shared" si="8"/>
        <v>-0.9914448613719112</v>
      </c>
      <c r="E79" s="21">
        <f t="shared" si="9"/>
        <v>0.13052619223447737</v>
      </c>
      <c r="F79" s="21">
        <f t="shared" si="10"/>
        <v>0.9659258262815366</v>
      </c>
      <c r="G79" s="21">
        <f t="shared" si="11"/>
        <v>-0.2588190451306297</v>
      </c>
      <c r="H79" s="21">
        <f t="shared" si="12"/>
        <v>143.53025756628693</v>
      </c>
      <c r="I79">
        <f t="shared" si="13"/>
        <v>146.99177690690266</v>
      </c>
    </row>
    <row r="80" spans="1:9" ht="15.75">
      <c r="A80" s="33">
        <v>41314.541666666664</v>
      </c>
      <c r="B80" s="28">
        <f t="shared" si="7"/>
        <v>4649.541666666664</v>
      </c>
      <c r="C80" s="26">
        <v>172</v>
      </c>
      <c r="D80" s="21">
        <f t="shared" si="8"/>
        <v>-0.9659258262935181</v>
      </c>
      <c r="E80" s="21">
        <f t="shared" si="9"/>
        <v>0.2588190450859141</v>
      </c>
      <c r="F80" s="21">
        <f t="shared" si="10"/>
        <v>0.8660254038016312</v>
      </c>
      <c r="G80" s="21">
        <f t="shared" si="11"/>
        <v>-0.4999999999702217</v>
      </c>
      <c r="H80" s="21">
        <f t="shared" si="12"/>
        <v>145.42665743215616</v>
      </c>
      <c r="I80">
        <f t="shared" si="13"/>
        <v>144.68458461206816</v>
      </c>
    </row>
    <row r="81" spans="1:9" ht="15.75">
      <c r="A81" s="33">
        <v>41314.5625</v>
      </c>
      <c r="B81" s="28">
        <f t="shared" si="7"/>
        <v>4649.5625</v>
      </c>
      <c r="C81" s="26">
        <v>178</v>
      </c>
      <c r="D81" s="21">
        <f t="shared" si="8"/>
        <v>-0.9238795325119149</v>
      </c>
      <c r="E81" s="21">
        <f t="shared" si="9"/>
        <v>0.38268343236357316</v>
      </c>
      <c r="F81" s="21">
        <f t="shared" si="10"/>
        <v>0.707106781188869</v>
      </c>
      <c r="G81" s="21">
        <f t="shared" si="11"/>
        <v>-0.707106781184226</v>
      </c>
      <c r="H81" s="21">
        <f t="shared" si="12"/>
        <v>147.5037094188342</v>
      </c>
      <c r="I81">
        <f t="shared" si="13"/>
        <v>142.20826433315827</v>
      </c>
    </row>
    <row r="82" spans="1:9" ht="15.75">
      <c r="A82" s="33">
        <v>41314.583333333336</v>
      </c>
      <c r="B82" s="28">
        <f t="shared" si="7"/>
        <v>4649.583333333336</v>
      </c>
      <c r="C82" s="26">
        <v>132</v>
      </c>
      <c r="D82" s="21">
        <f t="shared" si="8"/>
        <v>-0.8660254037774839</v>
      </c>
      <c r="E82" s="21">
        <f t="shared" si="9"/>
        <v>0.5000000000120459</v>
      </c>
      <c r="F82" s="21">
        <f t="shared" si="10"/>
        <v>0.49999999997590816</v>
      </c>
      <c r="G82" s="21">
        <f t="shared" si="11"/>
        <v>-0.866025403798348</v>
      </c>
      <c r="H82" s="21">
        <f t="shared" si="12"/>
        <v>149.6849230956154</v>
      </c>
      <c r="I82">
        <f t="shared" si="13"/>
        <v>139.60518659751907</v>
      </c>
    </row>
    <row r="83" spans="1:9" ht="15.75">
      <c r="A83" s="33">
        <v>41314.604166666664</v>
      </c>
      <c r="B83" s="28">
        <f t="shared" si="7"/>
        <v>4649.604166666664</v>
      </c>
      <c r="C83" s="26">
        <v>140</v>
      </c>
      <c r="D83" s="21">
        <f t="shared" si="8"/>
        <v>-0.7933533403020914</v>
      </c>
      <c r="E83" s="21">
        <f t="shared" si="9"/>
        <v>0.6087614289945725</v>
      </c>
      <c r="F83" s="21">
        <f t="shared" si="10"/>
        <v>0.2588190451369721</v>
      </c>
      <c r="G83" s="21">
        <f t="shared" si="11"/>
        <v>-0.965925826279837</v>
      </c>
      <c r="H83" s="21">
        <f t="shared" si="12"/>
        <v>151.87011909337582</v>
      </c>
      <c r="I83">
        <f t="shared" si="13"/>
        <v>136.91989078790692</v>
      </c>
    </row>
    <row r="84" spans="1:9" ht="15.75">
      <c r="A84" s="33">
        <v>41314.75</v>
      </c>
      <c r="B84" s="28">
        <f t="shared" si="7"/>
        <v>4649.75</v>
      </c>
      <c r="C84" s="26">
        <v>159</v>
      </c>
      <c r="D84" s="21">
        <f t="shared" si="8"/>
        <v>7.392491566809989E-14</v>
      </c>
      <c r="E84" s="21">
        <f t="shared" si="9"/>
        <v>1</v>
      </c>
      <c r="F84" s="21">
        <f t="shared" si="10"/>
        <v>-1</v>
      </c>
      <c r="G84" s="21">
        <f t="shared" si="11"/>
        <v>1.4784983133619978E-13</v>
      </c>
      <c r="H84" s="21">
        <f t="shared" si="12"/>
        <v>157.17827461721131</v>
      </c>
      <c r="I84">
        <f t="shared" si="13"/>
        <v>119.65873578921136</v>
      </c>
    </row>
    <row r="85" spans="1:9" ht="15.75">
      <c r="A85" s="33">
        <v>41314.770833333336</v>
      </c>
      <c r="B85" s="28">
        <f t="shared" si="7"/>
        <v>4649.770833333336</v>
      </c>
      <c r="C85" s="26">
        <v>128</v>
      </c>
      <c r="D85" s="21">
        <f t="shared" si="8"/>
        <v>0.1305261922355428</v>
      </c>
      <c r="E85" s="21">
        <f t="shared" si="9"/>
        <v>0.9914448613717709</v>
      </c>
      <c r="F85" s="21">
        <f t="shared" si="10"/>
        <v>-0.9659258262809802</v>
      </c>
      <c r="G85" s="21">
        <f t="shared" si="11"/>
        <v>0.2588190451327057</v>
      </c>
      <c r="H85" s="21">
        <f t="shared" si="12"/>
        <v>155.37049226132336</v>
      </c>
      <c r="I85">
        <f t="shared" si="13"/>
        <v>117.92300453715896</v>
      </c>
    </row>
    <row r="86" spans="1:9" ht="15.75">
      <c r="A86" s="33">
        <v>41314.791666666664</v>
      </c>
      <c r="B86" s="28">
        <f t="shared" si="7"/>
        <v>4649.791666666664</v>
      </c>
      <c r="C86" s="26">
        <v>127</v>
      </c>
      <c r="D86" s="21">
        <f t="shared" si="8"/>
        <v>0.2588190450869521</v>
      </c>
      <c r="E86" s="21">
        <f t="shared" si="9"/>
        <v>0.9659258262932399</v>
      </c>
      <c r="F86" s="21">
        <f t="shared" si="10"/>
        <v>-0.8660254038005565</v>
      </c>
      <c r="G86" s="21">
        <f t="shared" si="11"/>
        <v>0.499999999972083</v>
      </c>
      <c r="H86" s="21">
        <f t="shared" si="12"/>
        <v>152.8321510247663</v>
      </c>
      <c r="I86">
        <f t="shared" si="13"/>
        <v>116.4760433571989</v>
      </c>
    </row>
    <row r="87" spans="1:9" ht="15.75">
      <c r="A87" s="33">
        <v>41314.8125</v>
      </c>
      <c r="B87" s="28">
        <f t="shared" si="7"/>
        <v>4649.8125</v>
      </c>
      <c r="C87" s="26">
        <v>127</v>
      </c>
      <c r="D87" s="21">
        <f t="shared" si="8"/>
        <v>0.38268343236456603</v>
      </c>
      <c r="E87" s="21">
        <f t="shared" si="9"/>
        <v>0.9238795325115037</v>
      </c>
      <c r="F87" s="21">
        <f t="shared" si="10"/>
        <v>-0.7071067811873493</v>
      </c>
      <c r="G87" s="21">
        <f t="shared" si="11"/>
        <v>0.7071067811857458</v>
      </c>
      <c r="H87" s="21">
        <f t="shared" si="12"/>
        <v>149.62293664315035</v>
      </c>
      <c r="I87">
        <f t="shared" si="13"/>
        <v>115.34261015525556</v>
      </c>
    </row>
    <row r="88" spans="1:9" ht="15.75">
      <c r="A88" s="33">
        <v>41314.833333333336</v>
      </c>
      <c r="B88" s="28">
        <f t="shared" si="7"/>
        <v>4649.833333333336</v>
      </c>
      <c r="C88" s="26">
        <v>150</v>
      </c>
      <c r="D88" s="21">
        <f t="shared" si="8"/>
        <v>0.5000000000129766</v>
      </c>
      <c r="E88" s="21">
        <f t="shared" si="9"/>
        <v>0.8660254037769466</v>
      </c>
      <c r="F88" s="21">
        <f t="shared" si="10"/>
        <v>-0.49999999997404687</v>
      </c>
      <c r="G88" s="21">
        <f t="shared" si="11"/>
        <v>0.8660254037994227</v>
      </c>
      <c r="H88" s="21">
        <f t="shared" si="12"/>
        <v>145.8387111597999</v>
      </c>
      <c r="I88">
        <f t="shared" si="13"/>
        <v>114.54209828824239</v>
      </c>
    </row>
    <row r="89" spans="1:9" ht="15.75">
      <c r="A89" s="33">
        <v>41314.854166666664</v>
      </c>
      <c r="B89" s="28">
        <f t="shared" si="7"/>
        <v>4649.854166666664</v>
      </c>
      <c r="C89" s="26">
        <v>150</v>
      </c>
      <c r="D89" s="21">
        <f t="shared" si="8"/>
        <v>0.6087614289954251</v>
      </c>
      <c r="E89" s="21">
        <f t="shared" si="9"/>
        <v>0.7933533403014372</v>
      </c>
      <c r="F89" s="21">
        <f t="shared" si="10"/>
        <v>-0.2588190451348961</v>
      </c>
      <c r="G89" s="21">
        <f t="shared" si="11"/>
        <v>0.9659258262803934</v>
      </c>
      <c r="H89" s="21">
        <f t="shared" si="12"/>
        <v>141.60708192111025</v>
      </c>
      <c r="I89">
        <f t="shared" si="13"/>
        <v>114.08820473625134</v>
      </c>
    </row>
    <row r="90" spans="1:9" ht="15.75">
      <c r="A90" s="33">
        <v>41314.875</v>
      </c>
      <c r="B90" s="28">
        <f t="shared" si="7"/>
        <v>4649.875</v>
      </c>
      <c r="C90" s="26">
        <v>136</v>
      </c>
      <c r="D90" s="21">
        <f t="shared" si="8"/>
        <v>0.7071067811856935</v>
      </c>
      <c r="E90" s="21">
        <f t="shared" si="9"/>
        <v>0.7071067811874016</v>
      </c>
      <c r="F90" s="21">
        <f t="shared" si="10"/>
        <v>-2.415494345341107E-12</v>
      </c>
      <c r="G90" s="21">
        <f t="shared" si="11"/>
        <v>1</v>
      </c>
      <c r="H90" s="21">
        <f t="shared" si="12"/>
        <v>137.08093449170636</v>
      </c>
      <c r="I90">
        <f t="shared" si="13"/>
        <v>113.98869574347438</v>
      </c>
    </row>
    <row r="91" spans="1:9" ht="15.75">
      <c r="A91" s="33">
        <v>41314.895833333336</v>
      </c>
      <c r="B91" s="28">
        <f t="shared" si="7"/>
        <v>4649.895833333336</v>
      </c>
      <c r="C91" s="26">
        <v>125</v>
      </c>
      <c r="D91" s="21">
        <f t="shared" si="8"/>
        <v>0.7933533402999667</v>
      </c>
      <c r="E91" s="21">
        <f t="shared" si="9"/>
        <v>0.6087614289973414</v>
      </c>
      <c r="F91" s="21">
        <f t="shared" si="10"/>
        <v>0.25881904513022974</v>
      </c>
      <c r="G91" s="21">
        <f t="shared" si="11"/>
        <v>0.9659258262816437</v>
      </c>
      <c r="H91" s="21">
        <f t="shared" si="12"/>
        <v>132.43033208723006</v>
      </c>
      <c r="I91">
        <f t="shared" si="13"/>
        <v>114.24527393659467</v>
      </c>
    </row>
    <row r="92" spans="1:9" ht="15.75">
      <c r="A92" s="33">
        <v>41314.916666666664</v>
      </c>
      <c r="B92" s="28">
        <f t="shared" si="7"/>
        <v>4649.916666666664</v>
      </c>
      <c r="C92" s="26">
        <v>125</v>
      </c>
      <c r="D92" s="21">
        <f t="shared" si="8"/>
        <v>0.8660254037757389</v>
      </c>
      <c r="E92" s="21">
        <f t="shared" si="9"/>
        <v>0.5000000000150685</v>
      </c>
      <c r="F92" s="21">
        <f t="shared" si="10"/>
        <v>0.4999999999698631</v>
      </c>
      <c r="G92" s="21">
        <f t="shared" si="11"/>
        <v>0.8660254038018382</v>
      </c>
      <c r="H92" s="21">
        <f t="shared" si="12"/>
        <v>127.83329387011422</v>
      </c>
      <c r="I92">
        <f t="shared" si="13"/>
        <v>114.85354919130775</v>
      </c>
    </row>
    <row r="93" spans="1:9" ht="15.75">
      <c r="A93" s="33">
        <v>41314.9375</v>
      </c>
      <c r="B93" s="28">
        <f t="shared" si="7"/>
        <v>4649.9375</v>
      </c>
      <c r="C93" s="26">
        <v>127</v>
      </c>
      <c r="D93" s="21">
        <f t="shared" si="8"/>
        <v>0.9238795325105793</v>
      </c>
      <c r="E93" s="21">
        <f t="shared" si="9"/>
        <v>0.38268343236679764</v>
      </c>
      <c r="F93" s="21">
        <f t="shared" si="10"/>
        <v>0.7071067811839332</v>
      </c>
      <c r="G93" s="21">
        <f t="shared" si="11"/>
        <v>0.7071067811891618</v>
      </c>
      <c r="H93" s="21">
        <f t="shared" si="12"/>
        <v>123.46604005061758</v>
      </c>
      <c r="I93">
        <f t="shared" si="13"/>
        <v>115.80311374979615</v>
      </c>
    </row>
    <row r="94" spans="1:9" ht="15.75">
      <c r="A94" s="33">
        <v>41314.958333333336</v>
      </c>
      <c r="B94" s="28">
        <f t="shared" si="7"/>
        <v>4649.958333333336</v>
      </c>
      <c r="C94" s="26">
        <v>115</v>
      </c>
      <c r="D94" s="21">
        <f t="shared" si="8"/>
        <v>0.9659258262926147</v>
      </c>
      <c r="E94" s="21">
        <f t="shared" si="9"/>
        <v>0.25881904508928527</v>
      </c>
      <c r="F94" s="21">
        <f t="shared" si="10"/>
        <v>0.8660254037981411</v>
      </c>
      <c r="G94" s="21">
        <f t="shared" si="11"/>
        <v>0.49999999997626676</v>
      </c>
      <c r="H94" s="21">
        <f t="shared" si="12"/>
        <v>119.4933279210323</v>
      </c>
      <c r="I94">
        <f t="shared" si="13"/>
        <v>117.07772029903458</v>
      </c>
    </row>
    <row r="95" spans="1:9" ht="15.75">
      <c r="A95" s="33">
        <v>41315</v>
      </c>
      <c r="B95" s="28">
        <f t="shared" si="7"/>
        <v>4650</v>
      </c>
      <c r="C95" s="26">
        <v>109</v>
      </c>
      <c r="D95" s="21">
        <f t="shared" si="8"/>
        <v>1</v>
      </c>
      <c r="E95" s="21">
        <f t="shared" si="9"/>
        <v>2.489419261009207E-12</v>
      </c>
      <c r="F95" s="21">
        <f t="shared" si="10"/>
        <v>1</v>
      </c>
      <c r="G95" s="21">
        <f t="shared" si="11"/>
        <v>4.978838522018414E-12</v>
      </c>
      <c r="H95" s="21">
        <f t="shared" si="12"/>
        <v>113.28079639980824</v>
      </c>
      <c r="I95">
        <f t="shared" si="13"/>
        <v>120.50963548049947</v>
      </c>
    </row>
    <row r="96" spans="1:9" ht="15.75">
      <c r="A96" s="33">
        <v>41315.020833333336</v>
      </c>
      <c r="B96" s="28">
        <f t="shared" si="7"/>
        <v>4650.020833333336</v>
      </c>
      <c r="C96" s="26">
        <v>94</v>
      </c>
      <c r="D96" s="21">
        <f t="shared" si="8"/>
        <v>0.9914448613721055</v>
      </c>
      <c r="E96" s="21">
        <f t="shared" si="9"/>
        <v>-0.13052619223300138</v>
      </c>
      <c r="F96" s="21">
        <f t="shared" si="10"/>
        <v>0.9659258262823072</v>
      </c>
      <c r="G96" s="21">
        <f t="shared" si="11"/>
        <v>-0.2588190451277537</v>
      </c>
      <c r="H96" s="21">
        <f t="shared" si="12"/>
        <v>111.23947513094498</v>
      </c>
      <c r="I96">
        <f t="shared" si="13"/>
        <v>122.60822309307224</v>
      </c>
    </row>
    <row r="97" spans="1:9" ht="15.75">
      <c r="A97" s="33">
        <v>41315.041666666664</v>
      </c>
      <c r="B97" s="28">
        <f t="shared" si="7"/>
        <v>4650.041666666664</v>
      </c>
      <c r="C97" s="26">
        <v>97</v>
      </c>
      <c r="D97" s="21">
        <f t="shared" si="8"/>
        <v>0.9659258262929618</v>
      </c>
      <c r="E97" s="21">
        <f t="shared" si="9"/>
        <v>-0.2588190450879901</v>
      </c>
      <c r="F97" s="21">
        <f t="shared" si="10"/>
        <v>0.8660254037994819</v>
      </c>
      <c r="G97" s="21">
        <f t="shared" si="11"/>
        <v>-0.49999999997394434</v>
      </c>
      <c r="H97" s="21">
        <f t="shared" si="12"/>
        <v>109.9800121654346</v>
      </c>
      <c r="I97">
        <f t="shared" si="13"/>
        <v>124.91541538797124</v>
      </c>
    </row>
    <row r="98" spans="1:9" ht="15.75">
      <c r="A98" s="33">
        <v>41315.0625</v>
      </c>
      <c r="B98" s="28">
        <f t="shared" si="7"/>
        <v>4650.0625</v>
      </c>
      <c r="C98" s="26">
        <v>108</v>
      </c>
      <c r="D98" s="21">
        <f t="shared" si="8"/>
        <v>0.9238795325110924</v>
      </c>
      <c r="E98" s="21">
        <f t="shared" si="9"/>
        <v>-0.38268343236555885</v>
      </c>
      <c r="F98" s="21">
        <f t="shared" si="10"/>
        <v>0.7071067811858295</v>
      </c>
      <c r="G98" s="21">
        <f t="shared" si="11"/>
        <v>-0.7071067811872656</v>
      </c>
      <c r="H98" s="21">
        <f t="shared" si="12"/>
        <v>109.50770324785921</v>
      </c>
      <c r="I98">
        <f t="shared" si="13"/>
        <v>127.39173566688356</v>
      </c>
    </row>
    <row r="99" spans="1:9" ht="15.75">
      <c r="A99" s="33">
        <v>41315.083333333336</v>
      </c>
      <c r="B99" s="28">
        <f t="shared" si="7"/>
        <v>4650.083333333336</v>
      </c>
      <c r="C99" s="26">
        <v>112</v>
      </c>
      <c r="D99" s="21">
        <f t="shared" si="8"/>
        <v>0.8660254037782283</v>
      </c>
      <c r="E99" s="21">
        <f t="shared" si="9"/>
        <v>-0.5000000000107566</v>
      </c>
      <c r="F99" s="21">
        <f t="shared" si="10"/>
        <v>0.4999999999784867</v>
      </c>
      <c r="G99" s="21">
        <f t="shared" si="11"/>
        <v>-0.8660254037968593</v>
      </c>
      <c r="H99" s="21">
        <f t="shared" si="12"/>
        <v>109.7896782205911</v>
      </c>
      <c r="I99">
        <f t="shared" si="13"/>
        <v>129.9948134024508</v>
      </c>
    </row>
    <row r="100" spans="1:9" ht="15.75">
      <c r="A100" s="33">
        <v>41315.104166666664</v>
      </c>
      <c r="B100" s="28">
        <f t="shared" si="7"/>
        <v>4650.104166666664</v>
      </c>
      <c r="C100" s="26">
        <v>95</v>
      </c>
      <c r="D100" s="21">
        <f t="shared" si="8"/>
        <v>0.793353340300783</v>
      </c>
      <c r="E100" s="21">
        <f t="shared" si="9"/>
        <v>-0.6087614289962776</v>
      </c>
      <c r="F100" s="21">
        <f t="shared" si="10"/>
        <v>0.25881904513282006</v>
      </c>
      <c r="G100" s="21">
        <f t="shared" si="11"/>
        <v>-0.9659258262809496</v>
      </c>
      <c r="H100" s="21">
        <f t="shared" si="12"/>
        <v>110.75825421567481</v>
      </c>
      <c r="I100">
        <f t="shared" si="13"/>
        <v>132.6801092121376</v>
      </c>
    </row>
    <row r="101" spans="1:9" ht="15.75">
      <c r="A101" s="33">
        <v>41315.125</v>
      </c>
      <c r="B101" s="28">
        <f t="shared" si="7"/>
        <v>4650.125</v>
      </c>
      <c r="C101" s="26">
        <v>91</v>
      </c>
      <c r="D101" s="21">
        <f t="shared" si="8"/>
        <v>0.7071067811866416</v>
      </c>
      <c r="E101" s="21">
        <f t="shared" si="9"/>
        <v>-0.7071067811864534</v>
      </c>
      <c r="F101" s="21">
        <f t="shared" si="10"/>
        <v>2.6622508451229487E-13</v>
      </c>
      <c r="G101" s="21">
        <f t="shared" si="11"/>
        <v>-1</v>
      </c>
      <c r="H101" s="21">
        <f t="shared" si="12"/>
        <v>112.31637741177836</v>
      </c>
      <c r="I101">
        <f t="shared" si="13"/>
        <v>135.4016769418425</v>
      </c>
    </row>
    <row r="102" spans="1:9" ht="15.75">
      <c r="A102" s="33">
        <v>41315.145833333336</v>
      </c>
      <c r="B102" s="28">
        <f t="shared" si="7"/>
        <v>4650.145833333336</v>
      </c>
      <c r="C102" s="26">
        <v>118</v>
      </c>
      <c r="D102" s="21">
        <f t="shared" si="8"/>
        <v>0.6087614289964889</v>
      </c>
      <c r="E102" s="21">
        <f t="shared" si="9"/>
        <v>-0.793353340300621</v>
      </c>
      <c r="F102" s="21">
        <f t="shared" si="10"/>
        <v>-0.25881904513230575</v>
      </c>
      <c r="G102" s="21">
        <f t="shared" si="11"/>
        <v>-0.9659258262810875</v>
      </c>
      <c r="H102" s="21">
        <f t="shared" si="12"/>
        <v>114.3447683120389</v>
      </c>
      <c r="I102">
        <f t="shared" si="13"/>
        <v>138.11294981225367</v>
      </c>
    </row>
    <row r="103" spans="1:9" ht="15.75">
      <c r="A103" s="33">
        <v>41315.166666666664</v>
      </c>
      <c r="B103" s="28">
        <f t="shared" si="7"/>
        <v>4650.166666666664</v>
      </c>
      <c r="C103" s="26">
        <v>121</v>
      </c>
      <c r="D103" s="21">
        <f t="shared" si="8"/>
        <v>0.5000000000141378</v>
      </c>
      <c r="E103" s="21">
        <f t="shared" si="9"/>
        <v>-0.8660254037762762</v>
      </c>
      <c r="F103" s="21">
        <f t="shared" si="10"/>
        <v>-0.49999999997172445</v>
      </c>
      <c r="G103" s="21">
        <f t="shared" si="11"/>
        <v>-0.8660254038007635</v>
      </c>
      <c r="H103" s="21">
        <f t="shared" si="12"/>
        <v>116.71027452061651</v>
      </c>
      <c r="I103">
        <f t="shared" si="13"/>
        <v>140.76753719189716</v>
      </c>
    </row>
    <row r="104" spans="1:9" ht="15.75">
      <c r="A104" s="33">
        <v>41315.1875</v>
      </c>
      <c r="B104" s="28">
        <f t="shared" si="7"/>
        <v>4650.1875</v>
      </c>
      <c r="C104" s="26">
        <v>111</v>
      </c>
      <c r="D104" s="21">
        <f t="shared" si="8"/>
        <v>0.3826834323658048</v>
      </c>
      <c r="E104" s="21">
        <f t="shared" si="9"/>
        <v>-0.9238795325109905</v>
      </c>
      <c r="F104" s="21">
        <f t="shared" si="10"/>
        <v>-0.707106781185453</v>
      </c>
      <c r="G104" s="21">
        <f t="shared" si="11"/>
        <v>-0.707106781187642</v>
      </c>
      <c r="H104" s="21">
        <f t="shared" si="12"/>
        <v>119.27485795701504</v>
      </c>
      <c r="I104">
        <f t="shared" si="13"/>
        <v>143.3200183566213</v>
      </c>
    </row>
    <row r="105" spans="1:9" ht="15.75">
      <c r="A105" s="33">
        <v>41315.208333333336</v>
      </c>
      <c r="B105" s="28">
        <f t="shared" si="7"/>
        <v>4650.208333333336</v>
      </c>
      <c r="C105" s="26">
        <v>99</v>
      </c>
      <c r="D105" s="21">
        <f t="shared" si="8"/>
        <v>0.25881904508824727</v>
      </c>
      <c r="E105" s="21">
        <f t="shared" si="9"/>
        <v>-0.9659258262928928</v>
      </c>
      <c r="F105" s="21">
        <f t="shared" si="10"/>
        <v>-0.8660254037992157</v>
      </c>
      <c r="G105" s="21">
        <f t="shared" si="11"/>
        <v>-0.4999999999744055</v>
      </c>
      <c r="H105" s="21">
        <f t="shared" si="12"/>
        <v>121.90460551987849</v>
      </c>
      <c r="I105">
        <f t="shared" si="13"/>
        <v>145.72671964503368</v>
      </c>
    </row>
    <row r="106" spans="1:9" ht="15.75">
      <c r="A106" s="33">
        <v>41315.229166666664</v>
      </c>
      <c r="B106" s="28">
        <f t="shared" si="7"/>
        <v>4650.229166666664</v>
      </c>
      <c r="C106" s="26">
        <v>128</v>
      </c>
      <c r="D106" s="21">
        <f t="shared" si="8"/>
        <v>0.1305261922368722</v>
      </c>
      <c r="E106" s="21">
        <f t="shared" si="9"/>
        <v>-0.9914448613715959</v>
      </c>
      <c r="F106" s="21">
        <f t="shared" si="10"/>
        <v>-0.9659258262802861</v>
      </c>
      <c r="G106" s="21">
        <f t="shared" si="11"/>
        <v>-0.2588190451352961</v>
      </c>
      <c r="H106" s="21">
        <f t="shared" si="12"/>
        <v>124.47815593673857</v>
      </c>
      <c r="I106">
        <f t="shared" si="13"/>
        <v>147.94646173005265</v>
      </c>
    </row>
    <row r="107" spans="1:9" ht="15.75">
      <c r="A107" s="33">
        <v>41315.25</v>
      </c>
      <c r="B107" s="28">
        <f t="shared" si="7"/>
        <v>4650.25</v>
      </c>
      <c r="C107" s="26">
        <v>105</v>
      </c>
      <c r="D107" s="21">
        <f t="shared" si="8"/>
        <v>1.4147846305948009E-12</v>
      </c>
      <c r="E107" s="21">
        <f t="shared" si="9"/>
        <v>-1</v>
      </c>
      <c r="F107" s="21">
        <f t="shared" si="10"/>
        <v>-1</v>
      </c>
      <c r="G107" s="21">
        <f t="shared" si="11"/>
        <v>-2.8295692611896017E-12</v>
      </c>
      <c r="H107" s="21">
        <f t="shared" si="12"/>
        <v>126.89398047874388</v>
      </c>
      <c r="I107">
        <f t="shared" si="13"/>
        <v>149.9412642107674</v>
      </c>
    </row>
    <row r="108" spans="1:9" ht="15.75">
      <c r="A108" s="33">
        <v>41315.270833333336</v>
      </c>
      <c r="B108" s="28">
        <f t="shared" si="7"/>
        <v>4650.270833333336</v>
      </c>
      <c r="C108" s="26">
        <v>129</v>
      </c>
      <c r="D108" s="21">
        <f t="shared" si="8"/>
        <v>-0.13052619223406683</v>
      </c>
      <c r="E108" s="21">
        <f t="shared" si="9"/>
        <v>-0.9914448613719653</v>
      </c>
      <c r="F108" s="21">
        <f t="shared" si="10"/>
        <v>-0.9659258262817508</v>
      </c>
      <c r="G108" s="21">
        <f t="shared" si="11"/>
        <v>0.2588190451298298</v>
      </c>
      <c r="H108" s="21">
        <f t="shared" si="12"/>
        <v>129.07603829965905</v>
      </c>
      <c r="I108">
        <f t="shared" si="13"/>
        <v>151.6769954628229</v>
      </c>
    </row>
    <row r="109" spans="1:9" ht="15.75">
      <c r="A109" s="33">
        <v>41315.291666666664</v>
      </c>
      <c r="B109" s="28">
        <f t="shared" si="7"/>
        <v>4650.291666666664</v>
      </c>
      <c r="C109" s="26">
        <v>113</v>
      </c>
      <c r="D109" s="21">
        <f t="shared" si="8"/>
        <v>-0.2588190450855141</v>
      </c>
      <c r="E109" s="21">
        <f t="shared" si="9"/>
        <v>-0.9659258262936252</v>
      </c>
      <c r="F109" s="21">
        <f t="shared" si="10"/>
        <v>-0.8660254038020452</v>
      </c>
      <c r="G109" s="21">
        <f t="shared" si="11"/>
        <v>0.4999999999695045</v>
      </c>
      <c r="H109" s="21">
        <f t="shared" si="12"/>
        <v>130.97744263581941</v>
      </c>
      <c r="I109">
        <f t="shared" si="13"/>
        <v>153.1239566427864</v>
      </c>
    </row>
    <row r="110" spans="1:9" ht="15.75">
      <c r="A110" s="33">
        <v>41315.3125</v>
      </c>
      <c r="B110" s="28">
        <f t="shared" si="7"/>
        <v>4650.3125</v>
      </c>
      <c r="C110" s="26">
        <v>117</v>
      </c>
      <c r="D110" s="21">
        <f t="shared" si="8"/>
        <v>-0.38268343236319063</v>
      </c>
      <c r="E110" s="21">
        <f t="shared" si="9"/>
        <v>-0.9238795325120734</v>
      </c>
      <c r="F110" s="21">
        <f t="shared" si="10"/>
        <v>-0.7071067811894546</v>
      </c>
      <c r="G110" s="21">
        <f t="shared" si="11"/>
        <v>0.7071067811836405</v>
      </c>
      <c r="H110" s="21">
        <f t="shared" si="12"/>
        <v>132.58191394834122</v>
      </c>
      <c r="I110">
        <f t="shared" si="13"/>
        <v>154.25738984473344</v>
      </c>
    </row>
    <row r="111" spans="1:9" ht="15.75">
      <c r="A111" s="33">
        <v>41315.333333333336</v>
      </c>
      <c r="B111" s="28">
        <f t="shared" si="7"/>
        <v>4650.333333333336</v>
      </c>
      <c r="C111" s="26">
        <v>116</v>
      </c>
      <c r="D111" s="21">
        <f t="shared" si="8"/>
        <v>-0.5000000000116873</v>
      </c>
      <c r="E111" s="21">
        <f t="shared" si="9"/>
        <v>-0.866025403777691</v>
      </c>
      <c r="F111" s="21">
        <f t="shared" si="10"/>
        <v>-0.49999999997662536</v>
      </c>
      <c r="G111" s="21">
        <f t="shared" si="11"/>
        <v>0.866025403797934</v>
      </c>
      <c r="H111" s="21">
        <f t="shared" si="12"/>
        <v>133.90295078216937</v>
      </c>
      <c r="I111">
        <f t="shared" si="13"/>
        <v>155.05790171175047</v>
      </c>
    </row>
    <row r="112" spans="1:9" ht="15.75">
      <c r="A112" s="33">
        <v>41315.354166666664</v>
      </c>
      <c r="B112" s="28">
        <f t="shared" si="7"/>
        <v>4650.354166666664</v>
      </c>
      <c r="C112" s="26">
        <v>118</v>
      </c>
      <c r="D112" s="21">
        <f t="shared" si="8"/>
        <v>-0.6087614289971301</v>
      </c>
      <c r="E112" s="21">
        <f t="shared" si="9"/>
        <v>-0.7933533403001288</v>
      </c>
      <c r="F112" s="21">
        <f t="shared" si="10"/>
        <v>-0.25881904513074405</v>
      </c>
      <c r="G112" s="21">
        <f t="shared" si="11"/>
        <v>0.9659258262815059</v>
      </c>
      <c r="H112" s="21">
        <f t="shared" si="12"/>
        <v>134.9808080280679</v>
      </c>
      <c r="I112">
        <f t="shared" si="13"/>
        <v>155.51179526375324</v>
      </c>
    </row>
    <row r="113" spans="1:9" ht="15.75">
      <c r="A113" s="33">
        <v>41315.375</v>
      </c>
      <c r="B113" s="28">
        <f t="shared" si="7"/>
        <v>4650.375</v>
      </c>
      <c r="C113" s="26">
        <v>132</v>
      </c>
      <c r="D113" s="21">
        <f t="shared" si="8"/>
        <v>-0.7071067811846409</v>
      </c>
      <c r="E113" s="21">
        <f t="shared" si="9"/>
        <v>-0.7071067811884542</v>
      </c>
      <c r="F113" s="21">
        <f t="shared" si="10"/>
        <v>-5.3929134378669086E-12</v>
      </c>
      <c r="G113" s="21">
        <f t="shared" si="11"/>
        <v>1</v>
      </c>
      <c r="H113" s="21">
        <f t="shared" si="12"/>
        <v>135.87752446857138</v>
      </c>
      <c r="I113">
        <f t="shared" si="13"/>
        <v>155.61130425652655</v>
      </c>
    </row>
    <row r="114" spans="1:9" ht="15.75">
      <c r="A114" s="33">
        <v>41315.395833333336</v>
      </c>
      <c r="B114" s="28">
        <f t="shared" si="7"/>
        <v>4650.395833333336</v>
      </c>
      <c r="C114" s="26">
        <v>138</v>
      </c>
      <c r="D114" s="21">
        <f t="shared" si="8"/>
        <v>-0.7933533402990605</v>
      </c>
      <c r="E114" s="21">
        <f t="shared" si="9"/>
        <v>-0.6087614289985225</v>
      </c>
      <c r="F114" s="21">
        <f t="shared" si="10"/>
        <v>0.25881904512735376</v>
      </c>
      <c r="G114" s="21">
        <f t="shared" si="11"/>
        <v>0.9659258262824143</v>
      </c>
      <c r="H114" s="21">
        <f t="shared" si="12"/>
        <v>136.6703766131774</v>
      </c>
      <c r="I114">
        <f t="shared" si="13"/>
        <v>155.35472606341028</v>
      </c>
    </row>
    <row r="115" spans="1:9" ht="15.75">
      <c r="A115" s="33">
        <v>41315.416666666664</v>
      </c>
      <c r="B115" s="28">
        <f t="shared" si="7"/>
        <v>4650.416666666664</v>
      </c>
      <c r="C115" s="26">
        <v>142</v>
      </c>
      <c r="D115" s="21">
        <f t="shared" si="8"/>
        <v>-0.8660254037768135</v>
      </c>
      <c r="E115" s="21">
        <f t="shared" si="9"/>
        <v>-0.5000000000132071</v>
      </c>
      <c r="F115" s="21">
        <f t="shared" si="10"/>
        <v>0.49999999997358574</v>
      </c>
      <c r="G115" s="21">
        <f t="shared" si="11"/>
        <v>0.866025403799689</v>
      </c>
      <c r="H115" s="21">
        <f t="shared" si="12"/>
        <v>137.44424460582997</v>
      </c>
      <c r="I115">
        <f t="shared" si="13"/>
        <v>154.74645080867944</v>
      </c>
    </row>
    <row r="116" spans="1:9" ht="15.75">
      <c r="A116" s="33">
        <v>41315.4375</v>
      </c>
      <c r="B116" s="28">
        <f t="shared" si="7"/>
        <v>4650.4375</v>
      </c>
      <c r="C116" s="26">
        <v>113</v>
      </c>
      <c r="D116" s="21">
        <f t="shared" si="8"/>
        <v>-0.9238795325114019</v>
      </c>
      <c r="E116" s="21">
        <f t="shared" si="9"/>
        <v>-0.38268343236481195</v>
      </c>
      <c r="F116" s="21">
        <f t="shared" si="10"/>
        <v>0.7071067811869728</v>
      </c>
      <c r="G116" s="21">
        <f t="shared" si="11"/>
        <v>0.7071067811861222</v>
      </c>
      <c r="H116" s="21">
        <f t="shared" si="12"/>
        <v>138.28345096625506</v>
      </c>
      <c r="I116">
        <f t="shared" si="13"/>
        <v>153.79688625018557</v>
      </c>
    </row>
    <row r="117" spans="1:9" ht="15.75">
      <c r="A117" s="33">
        <v>41315.458333333336</v>
      </c>
      <c r="B117" s="28">
        <f t="shared" si="7"/>
        <v>4650.458333333336</v>
      </c>
      <c r="C117" s="26">
        <v>122</v>
      </c>
      <c r="D117" s="21">
        <f t="shared" si="8"/>
        <v>-0.965925826293171</v>
      </c>
      <c r="E117" s="21">
        <f t="shared" si="9"/>
        <v>-0.25881904508720927</v>
      </c>
      <c r="F117" s="21">
        <f t="shared" si="10"/>
        <v>0.8660254038002902</v>
      </c>
      <c r="G117" s="21">
        <f t="shared" si="11"/>
        <v>0.49999999997254413</v>
      </c>
      <c r="H117" s="21">
        <f t="shared" si="12"/>
        <v>139.26366900760374</v>
      </c>
      <c r="I117">
        <f t="shared" si="13"/>
        <v>152.52227970094197</v>
      </c>
    </row>
    <row r="118" spans="1:9" ht="15.75">
      <c r="A118" s="33">
        <v>41315.479166666664</v>
      </c>
      <c r="B118" s="28">
        <f t="shared" si="7"/>
        <v>4650.479166666664</v>
      </c>
      <c r="C118" s="26">
        <v>110</v>
      </c>
      <c r="D118" s="21">
        <f t="shared" si="8"/>
        <v>-0.9914448613717362</v>
      </c>
      <c r="E118" s="21">
        <f t="shared" si="9"/>
        <v>-0.13052619223580675</v>
      </c>
      <c r="F118" s="21">
        <f t="shared" si="10"/>
        <v>0.9659258262808424</v>
      </c>
      <c r="G118" s="21">
        <f t="shared" si="11"/>
        <v>0.25881904513322</v>
      </c>
      <c r="H118" s="21">
        <f t="shared" si="12"/>
        <v>140.44449248859507</v>
      </c>
      <c r="I118">
        <f t="shared" si="13"/>
        <v>150.94444003302084</v>
      </c>
    </row>
    <row r="119" spans="1:9" ht="15.75">
      <c r="A119" s="33">
        <v>41315.5</v>
      </c>
      <c r="B119" s="28">
        <f t="shared" si="7"/>
        <v>4650.5</v>
      </c>
      <c r="C119" s="26">
        <v>129</v>
      </c>
      <c r="D119" s="21">
        <f t="shared" si="8"/>
        <v>-1</v>
      </c>
      <c r="E119" s="21">
        <f t="shared" si="9"/>
        <v>-3.4015000018039476E-13</v>
      </c>
      <c r="F119" s="21">
        <f t="shared" si="10"/>
        <v>1</v>
      </c>
      <c r="G119" s="21">
        <f t="shared" si="11"/>
        <v>6.803000003607895E-13</v>
      </c>
      <c r="H119" s="21">
        <f t="shared" si="12"/>
        <v>141.8632117624727</v>
      </c>
      <c r="I119">
        <f t="shared" si="13"/>
        <v>149.090364519468</v>
      </c>
    </row>
    <row r="120" spans="1:9" ht="15.75">
      <c r="A120" s="33">
        <v>41315.520833333336</v>
      </c>
      <c r="B120" s="28">
        <f t="shared" si="7"/>
        <v>4650.520833333336</v>
      </c>
      <c r="C120" s="26">
        <v>134</v>
      </c>
      <c r="D120" s="21">
        <f t="shared" si="8"/>
        <v>-0.991444861371825</v>
      </c>
      <c r="E120" s="21">
        <f t="shared" si="9"/>
        <v>0.13052619223513226</v>
      </c>
      <c r="F120" s="21">
        <f t="shared" si="10"/>
        <v>0.9659258262811946</v>
      </c>
      <c r="G120" s="21">
        <f t="shared" si="11"/>
        <v>-0.2588190451319058</v>
      </c>
      <c r="H120" s="21">
        <f t="shared" si="12"/>
        <v>143.53025756629597</v>
      </c>
      <c r="I120">
        <f t="shared" si="13"/>
        <v>146.99177690689152</v>
      </c>
    </row>
    <row r="121" spans="1:9" ht="15.75">
      <c r="A121" s="33">
        <v>41315.541666666664</v>
      </c>
      <c r="B121" s="28">
        <f t="shared" si="7"/>
        <v>4650.541666666664</v>
      </c>
      <c r="C121" s="26">
        <v>120</v>
      </c>
      <c r="D121" s="21">
        <f t="shared" si="8"/>
        <v>-0.9659258262933471</v>
      </c>
      <c r="E121" s="21">
        <f t="shared" si="9"/>
        <v>0.2588190450865521</v>
      </c>
      <c r="F121" s="21">
        <f t="shared" si="10"/>
        <v>0.8660254038009706</v>
      </c>
      <c r="G121" s="21">
        <f t="shared" si="11"/>
        <v>-0.49999999997136585</v>
      </c>
      <c r="H121" s="21">
        <f t="shared" si="12"/>
        <v>145.42665743216625</v>
      </c>
      <c r="I121">
        <f t="shared" si="13"/>
        <v>144.68458461205606</v>
      </c>
    </row>
    <row r="122" spans="1:9" ht="15.75">
      <c r="A122" s="33">
        <v>41315.5625</v>
      </c>
      <c r="B122" s="28">
        <f t="shared" si="7"/>
        <v>4650.5625</v>
      </c>
      <c r="C122" s="26">
        <v>130</v>
      </c>
      <c r="D122" s="21">
        <f t="shared" si="8"/>
        <v>-0.9238795325116622</v>
      </c>
      <c r="E122" s="21">
        <f t="shared" si="9"/>
        <v>0.38268343236418345</v>
      </c>
      <c r="F122" s="21">
        <f t="shared" si="10"/>
        <v>0.7071067811879348</v>
      </c>
      <c r="G122" s="21">
        <f t="shared" si="11"/>
        <v>-0.7071067811851602</v>
      </c>
      <c r="H122" s="21">
        <f t="shared" si="12"/>
        <v>147.50370941884503</v>
      </c>
      <c r="I122">
        <f t="shared" si="13"/>
        <v>142.20826433314542</v>
      </c>
    </row>
    <row r="123" spans="1:9" ht="15.75">
      <c r="A123" s="33">
        <v>41315.583333333336</v>
      </c>
      <c r="B123" s="28">
        <f t="shared" si="7"/>
        <v>4650.583333333336</v>
      </c>
      <c r="C123" s="26">
        <v>130</v>
      </c>
      <c r="D123" s="21">
        <f t="shared" si="8"/>
        <v>-0.8660254037771536</v>
      </c>
      <c r="E123" s="21">
        <f t="shared" si="9"/>
        <v>0.500000000012618</v>
      </c>
      <c r="F123" s="21">
        <f t="shared" si="10"/>
        <v>0.4999999999747641</v>
      </c>
      <c r="G123" s="21">
        <f t="shared" si="11"/>
        <v>-0.8660254037990086</v>
      </c>
      <c r="H123" s="21">
        <f t="shared" si="12"/>
        <v>149.68492309562652</v>
      </c>
      <c r="I123">
        <f t="shared" si="13"/>
        <v>139.60518659750568</v>
      </c>
    </row>
    <row r="124" spans="1:9" ht="15.75">
      <c r="A124" s="33">
        <v>41315.604166666664</v>
      </c>
      <c r="B124" s="28">
        <f t="shared" si="7"/>
        <v>4650.604166666664</v>
      </c>
      <c r="C124" s="26">
        <v>124</v>
      </c>
      <c r="D124" s="21">
        <f t="shared" si="8"/>
        <v>-0.7933533403016892</v>
      </c>
      <c r="E124" s="21">
        <f t="shared" si="9"/>
        <v>0.6087614289950966</v>
      </c>
      <c r="F124" s="21">
        <f t="shared" si="10"/>
        <v>0.25881904513569604</v>
      </c>
      <c r="G124" s="21">
        <f t="shared" si="11"/>
        <v>-0.965925826280179</v>
      </c>
      <c r="H124" s="21">
        <f t="shared" si="12"/>
        <v>151.87011909338668</v>
      </c>
      <c r="I124">
        <f t="shared" si="13"/>
        <v>136.91989078789325</v>
      </c>
    </row>
    <row r="125" spans="1:9" ht="15.75">
      <c r="A125" s="33">
        <v>41315.625</v>
      </c>
      <c r="B125" s="28">
        <f t="shared" si="7"/>
        <v>4650.625</v>
      </c>
      <c r="C125" s="26">
        <v>137</v>
      </c>
      <c r="D125" s="21">
        <f t="shared" si="8"/>
        <v>-0.7071067811876943</v>
      </c>
      <c r="E125" s="21">
        <f t="shared" si="9"/>
        <v>0.7071067811854007</v>
      </c>
      <c r="F125" s="21">
        <f t="shared" si="10"/>
        <v>3.2436441770380964E-12</v>
      </c>
      <c r="G125" s="21">
        <f t="shared" si="11"/>
        <v>-1</v>
      </c>
      <c r="H125" s="21">
        <f t="shared" si="12"/>
        <v>153.94142688616301</v>
      </c>
      <c r="I125">
        <f t="shared" si="13"/>
        <v>134.1983230581885</v>
      </c>
    </row>
    <row r="126" spans="1:9" ht="15.75">
      <c r="A126" s="33">
        <v>41315.645833333336</v>
      </c>
      <c r="B126" s="28">
        <f t="shared" si="7"/>
        <v>4650.645833333336</v>
      </c>
      <c r="C126" s="26">
        <v>133</v>
      </c>
      <c r="D126" s="21">
        <f t="shared" si="8"/>
        <v>-0.6087614289976699</v>
      </c>
      <c r="E126" s="21">
        <f t="shared" si="9"/>
        <v>0.7933533402997147</v>
      </c>
      <c r="F126" s="21">
        <f t="shared" si="10"/>
        <v>-0.25881904512942977</v>
      </c>
      <c r="G126" s="21">
        <f t="shared" si="11"/>
        <v>-0.9659258262818581</v>
      </c>
      <c r="H126" s="21">
        <f t="shared" si="12"/>
        <v>155.77078624577774</v>
      </c>
      <c r="I126">
        <f t="shared" si="13"/>
        <v>131.48705018777696</v>
      </c>
    </row>
    <row r="127" spans="1:9" ht="15.75">
      <c r="A127" s="33">
        <v>41315.666666666664</v>
      </c>
      <c r="B127" s="28">
        <f t="shared" si="7"/>
        <v>4650.666666666664</v>
      </c>
      <c r="C127" s="26">
        <v>144</v>
      </c>
      <c r="D127" s="21">
        <f t="shared" si="8"/>
        <v>-0.500000000015427</v>
      </c>
      <c r="E127" s="21">
        <f t="shared" si="9"/>
        <v>0.8660254037755318</v>
      </c>
      <c r="F127" s="21">
        <f t="shared" si="10"/>
        <v>-0.4999999999691459</v>
      </c>
      <c r="G127" s="21">
        <f t="shared" si="11"/>
        <v>-0.8660254038022522</v>
      </c>
      <c r="H127" s="21">
        <f t="shared" si="12"/>
        <v>157.22845026168875</v>
      </c>
      <c r="I127">
        <f t="shared" si="13"/>
        <v>128.83246280813256</v>
      </c>
    </row>
    <row r="128" spans="1:9" ht="15.75">
      <c r="A128" s="33">
        <v>41315.6875</v>
      </c>
      <c r="B128" s="28">
        <f t="shared" si="7"/>
        <v>4650.6875</v>
      </c>
      <c r="C128" s="26">
        <v>156</v>
      </c>
      <c r="D128" s="21">
        <f t="shared" si="8"/>
        <v>-0.3826834323671802</v>
      </c>
      <c r="E128" s="21">
        <f t="shared" si="9"/>
        <v>0.9238795325104209</v>
      </c>
      <c r="F128" s="21">
        <f t="shared" si="10"/>
        <v>-0.7071067811833477</v>
      </c>
      <c r="G128" s="21">
        <f t="shared" si="11"/>
        <v>-0.7071067811897475</v>
      </c>
      <c r="H128" s="21">
        <f t="shared" si="12"/>
        <v>158.19191428436633</v>
      </c>
      <c r="I128">
        <f t="shared" si="13"/>
        <v>126.27998164340701</v>
      </c>
    </row>
    <row r="129" spans="1:9" ht="15.75">
      <c r="A129" s="33">
        <v>41315.708333333336</v>
      </c>
      <c r="B129" s="28">
        <f t="shared" si="7"/>
        <v>4650.708333333336</v>
      </c>
      <c r="C129" s="26">
        <v>193</v>
      </c>
      <c r="D129" s="21">
        <f t="shared" si="8"/>
        <v>-0.25881904508968523</v>
      </c>
      <c r="E129" s="21">
        <f t="shared" si="9"/>
        <v>0.9659258262925076</v>
      </c>
      <c r="F129" s="21">
        <f t="shared" si="10"/>
        <v>-0.866025403797727</v>
      </c>
      <c r="G129" s="21">
        <f t="shared" si="11"/>
        <v>-0.49999999997698397</v>
      </c>
      <c r="H129" s="21">
        <f t="shared" si="12"/>
        <v>158.55466080974438</v>
      </c>
      <c r="I129">
        <f t="shared" si="13"/>
        <v>123.87328035499273</v>
      </c>
    </row>
    <row r="130" spans="1:9" ht="15.75">
      <c r="A130" s="33">
        <v>41315.729166666664</v>
      </c>
      <c r="B130" s="28">
        <f t="shared" si="7"/>
        <v>4650.729166666664</v>
      </c>
      <c r="C130" s="26">
        <v>201</v>
      </c>
      <c r="D130" s="21">
        <f t="shared" si="8"/>
        <v>-0.13052619223474132</v>
      </c>
      <c r="E130" s="21">
        <f t="shared" si="9"/>
        <v>0.9914448613718765</v>
      </c>
      <c r="F130" s="21">
        <f t="shared" si="10"/>
        <v>-0.9659258262813987</v>
      </c>
      <c r="G130" s="21">
        <f t="shared" si="11"/>
        <v>-0.258819045131144</v>
      </c>
      <c r="H130" s="21">
        <f t="shared" si="12"/>
        <v>158.2341175827807</v>
      </c>
      <c r="I130">
        <f t="shared" si="13"/>
        <v>121.65353826991269</v>
      </c>
    </row>
    <row r="131" spans="1:9" ht="15.75">
      <c r="A131" s="33">
        <v>41315.75</v>
      </c>
      <c r="B131" s="28">
        <f aca="true" t="shared" si="14" ref="B131:B194">A131-36665</f>
        <v>4650.75</v>
      </c>
      <c r="C131" s="26">
        <v>198</v>
      </c>
      <c r="D131" s="21">
        <f aca="true" t="shared" si="15" ref="D131:D194">COS(2*PI()*B131)</f>
        <v>-2.9034941768577016E-12</v>
      </c>
      <c r="E131" s="21">
        <f aca="true" t="shared" si="16" ref="E131:E194">-SIN(2*PI()*B131)</f>
        <v>1</v>
      </c>
      <c r="F131" s="21">
        <f aca="true" t="shared" si="17" ref="F131:F194">COS(2*PI()*B131/0.5)</f>
        <v>-1</v>
      </c>
      <c r="G131" s="21">
        <f aca="true" t="shared" si="18" ref="G131:G194">-SIN(2*PI()*B131/0.5)</f>
        <v>-5.806988353715403E-12</v>
      </c>
      <c r="H131" s="21">
        <f aca="true" t="shared" si="19" ref="H131:H194">TREND(C$2:C$238,D$2:G$238,D131:G131,TRUE)</f>
        <v>157.1782746172439</v>
      </c>
      <c r="I131">
        <f aca="true" t="shared" si="20" ref="I131:I194">134.8+20.82*COS(2*PI()*B131+3.95589382956653)</f>
        <v>119.65873578925391</v>
      </c>
    </row>
    <row r="132" spans="1:9" ht="15.75">
      <c r="A132" s="33">
        <v>41315.770833333336</v>
      </c>
      <c r="B132" s="28">
        <f t="shared" si="14"/>
        <v>4650.770833333336</v>
      </c>
      <c r="C132" s="26">
        <v>181</v>
      </c>
      <c r="D132" s="21">
        <f t="shared" si="15"/>
        <v>0.13052619223259085</v>
      </c>
      <c r="E132" s="21">
        <f t="shared" si="16"/>
        <v>0.9914448613721596</v>
      </c>
      <c r="F132" s="21">
        <f t="shared" si="17"/>
        <v>-0.9659258262825214</v>
      </c>
      <c r="G132" s="21">
        <f t="shared" si="18"/>
        <v>0.2588190451269538</v>
      </c>
      <c r="H132" s="21">
        <f t="shared" si="19"/>
        <v>155.37049226137296</v>
      </c>
      <c r="I132">
        <f t="shared" si="20"/>
        <v>117.92300453719525</v>
      </c>
    </row>
    <row r="133" spans="1:9" ht="15.75">
      <c r="A133" s="33">
        <v>41315.791666666664</v>
      </c>
      <c r="B133" s="28">
        <f t="shared" si="14"/>
        <v>4650.791666666664</v>
      </c>
      <c r="C133" s="26">
        <v>174</v>
      </c>
      <c r="D133" s="21">
        <f t="shared" si="15"/>
        <v>0.2588190450875901</v>
      </c>
      <c r="E133" s="21">
        <f t="shared" si="16"/>
        <v>0.9659258262930689</v>
      </c>
      <c r="F133" s="21">
        <f t="shared" si="17"/>
        <v>-0.866025403799896</v>
      </c>
      <c r="G133" s="21">
        <f t="shared" si="18"/>
        <v>0.49999999997322714</v>
      </c>
      <c r="H133" s="21">
        <f t="shared" si="19"/>
        <v>152.83215102475174</v>
      </c>
      <c r="I133">
        <f t="shared" si="20"/>
        <v>116.47604335719238</v>
      </c>
    </row>
    <row r="134" spans="1:9" ht="15.75">
      <c r="A134" s="33">
        <v>41315.8125</v>
      </c>
      <c r="B134" s="28">
        <f t="shared" si="14"/>
        <v>4650.8125</v>
      </c>
      <c r="C134" s="26">
        <v>153</v>
      </c>
      <c r="D134" s="21">
        <f t="shared" si="15"/>
        <v>0.38268343236517627</v>
      </c>
      <c r="E134" s="21">
        <f t="shared" si="16"/>
        <v>0.9238795325112509</v>
      </c>
      <c r="F134" s="21">
        <f t="shared" si="17"/>
        <v>-0.7071067811864151</v>
      </c>
      <c r="G134" s="21">
        <f t="shared" si="18"/>
        <v>0.7071067811866799</v>
      </c>
      <c r="H134" s="21">
        <f t="shared" si="19"/>
        <v>149.62293664313262</v>
      </c>
      <c r="I134">
        <f t="shared" si="20"/>
        <v>115.34261015525065</v>
      </c>
    </row>
    <row r="135" spans="1:9" ht="15.75">
      <c r="A135" s="33">
        <v>41315.833333333336</v>
      </c>
      <c r="B135" s="28">
        <f t="shared" si="14"/>
        <v>4650.833333333336</v>
      </c>
      <c r="C135" s="26">
        <v>157</v>
      </c>
      <c r="D135" s="21">
        <f t="shared" si="15"/>
        <v>0.5000000000135486</v>
      </c>
      <c r="E135" s="21">
        <f t="shared" si="16"/>
        <v>0.8660254037766163</v>
      </c>
      <c r="F135" s="21">
        <f t="shared" si="17"/>
        <v>-0.49999999997290273</v>
      </c>
      <c r="G135" s="21">
        <f t="shared" si="18"/>
        <v>0.8660254038000833</v>
      </c>
      <c r="H135" s="21">
        <f t="shared" si="19"/>
        <v>145.83871115977956</v>
      </c>
      <c r="I135">
        <f t="shared" si="20"/>
        <v>114.54209828823922</v>
      </c>
    </row>
    <row r="136" spans="1:9" ht="15.75">
      <c r="A136" s="33">
        <v>41315.854166666664</v>
      </c>
      <c r="B136" s="28">
        <f t="shared" si="14"/>
        <v>4650.854166666664</v>
      </c>
      <c r="C136" s="26">
        <v>135</v>
      </c>
      <c r="D136" s="21">
        <f t="shared" si="15"/>
        <v>0.6087614289959491</v>
      </c>
      <c r="E136" s="21">
        <f t="shared" si="16"/>
        <v>0.7933533403010351</v>
      </c>
      <c r="F136" s="21">
        <f t="shared" si="17"/>
        <v>-0.25881904513362</v>
      </c>
      <c r="G136" s="21">
        <f t="shared" si="18"/>
        <v>0.9659258262807353</v>
      </c>
      <c r="H136" s="21">
        <f t="shared" si="19"/>
        <v>141.607081921088</v>
      </c>
      <c r="I136">
        <f t="shared" si="20"/>
        <v>114.08820473624993</v>
      </c>
    </row>
    <row r="137" spans="1:9" ht="15.75">
      <c r="A137" s="33">
        <v>41315.875</v>
      </c>
      <c r="B137" s="28">
        <f t="shared" si="14"/>
        <v>4650.875</v>
      </c>
      <c r="C137" s="26">
        <v>135</v>
      </c>
      <c r="D137" s="21">
        <f t="shared" si="15"/>
        <v>0.7071067811861605</v>
      </c>
      <c r="E137" s="21">
        <f t="shared" si="16"/>
        <v>0.7071067811869345</v>
      </c>
      <c r="F137" s="21">
        <f t="shared" si="17"/>
        <v>-1.0943749162092842E-12</v>
      </c>
      <c r="G137" s="21">
        <f t="shared" si="18"/>
        <v>1</v>
      </c>
      <c r="H137" s="21">
        <f t="shared" si="19"/>
        <v>137.08093449168305</v>
      </c>
      <c r="I137">
        <f t="shared" si="20"/>
        <v>113.98869574347478</v>
      </c>
    </row>
    <row r="138" spans="1:9" ht="15.75">
      <c r="A138" s="33">
        <v>41315.895833333336</v>
      </c>
      <c r="B138" s="28">
        <f t="shared" si="14"/>
        <v>4650.895833333336</v>
      </c>
      <c r="C138" s="26">
        <v>138</v>
      </c>
      <c r="D138" s="21">
        <f t="shared" si="15"/>
        <v>0.7933533403003689</v>
      </c>
      <c r="E138" s="21">
        <f t="shared" si="16"/>
        <v>0.6087614289968173</v>
      </c>
      <c r="F138" s="21">
        <f t="shared" si="17"/>
        <v>0.25881904513150583</v>
      </c>
      <c r="G138" s="21">
        <f t="shared" si="18"/>
        <v>0.9659258262813017</v>
      </c>
      <c r="H138" s="21">
        <f t="shared" si="19"/>
        <v>132.43033208720658</v>
      </c>
      <c r="I138">
        <f t="shared" si="20"/>
        <v>114.24527393659686</v>
      </c>
    </row>
    <row r="139" spans="1:9" ht="15.75">
      <c r="A139" s="33">
        <v>41315.916666666664</v>
      </c>
      <c r="B139" s="28">
        <f t="shared" si="14"/>
        <v>4650.916666666664</v>
      </c>
      <c r="C139" s="26">
        <v>154</v>
      </c>
      <c r="D139" s="21">
        <f t="shared" si="15"/>
        <v>0.8660254037760692</v>
      </c>
      <c r="E139" s="21">
        <f t="shared" si="16"/>
        <v>0.5000000000144964</v>
      </c>
      <c r="F139" s="21">
        <f t="shared" si="17"/>
        <v>0.49999999997100725</v>
      </c>
      <c r="G139" s="21">
        <f t="shared" si="18"/>
        <v>0.8660254038011777</v>
      </c>
      <c r="H139" s="21">
        <f t="shared" si="19"/>
        <v>127.83329387009145</v>
      </c>
      <c r="I139">
        <f t="shared" si="20"/>
        <v>114.85354919131169</v>
      </c>
    </row>
    <row r="140" spans="1:9" ht="15.75">
      <c r="A140" s="33">
        <v>41315.9375</v>
      </c>
      <c r="B140" s="28">
        <f t="shared" si="14"/>
        <v>4650.9375</v>
      </c>
      <c r="C140" s="26">
        <v>128</v>
      </c>
      <c r="D140" s="21">
        <f t="shared" si="15"/>
        <v>0.9238795325108321</v>
      </c>
      <c r="E140" s="21">
        <f t="shared" si="16"/>
        <v>0.38268343236618735</v>
      </c>
      <c r="F140" s="21">
        <f t="shared" si="17"/>
        <v>0.7071067811848674</v>
      </c>
      <c r="G140" s="21">
        <f t="shared" si="18"/>
        <v>0.7071067811882277</v>
      </c>
      <c r="H140" s="21">
        <f t="shared" si="19"/>
        <v>123.4660400505964</v>
      </c>
      <c r="I140">
        <f t="shared" si="20"/>
        <v>115.80311374980178</v>
      </c>
    </row>
    <row r="141" spans="1:9" ht="15.75">
      <c r="A141" s="33">
        <v>41315.958333333336</v>
      </c>
      <c r="B141" s="28">
        <f t="shared" si="14"/>
        <v>4650.958333333336</v>
      </c>
      <c r="C141" s="26">
        <v>123</v>
      </c>
      <c r="D141" s="21">
        <f t="shared" si="15"/>
        <v>0.9659258262927857</v>
      </c>
      <c r="E141" s="21">
        <f t="shared" si="16"/>
        <v>0.2588190450886472</v>
      </c>
      <c r="F141" s="21">
        <f t="shared" si="17"/>
        <v>0.8660254037988016</v>
      </c>
      <c r="G141" s="21">
        <f t="shared" si="18"/>
        <v>0.4999999999751227</v>
      </c>
      <c r="H141" s="21">
        <f t="shared" si="19"/>
        <v>119.49332792101352</v>
      </c>
      <c r="I141">
        <f t="shared" si="20"/>
        <v>117.0777202990418</v>
      </c>
    </row>
    <row r="142" spans="1:9" ht="15.75">
      <c r="A142" s="33">
        <v>41315.979166666664</v>
      </c>
      <c r="B142" s="28">
        <f t="shared" si="14"/>
        <v>4650.979166666664</v>
      </c>
      <c r="C142" s="26">
        <v>129</v>
      </c>
      <c r="D142" s="21">
        <f t="shared" si="15"/>
        <v>0.9914448613715419</v>
      </c>
      <c r="E142" s="21">
        <f t="shared" si="16"/>
        <v>0.13052619223728273</v>
      </c>
      <c r="F142" s="21">
        <f t="shared" si="17"/>
        <v>0.9659258262800718</v>
      </c>
      <c r="G142" s="21">
        <f t="shared" si="18"/>
        <v>0.258819045136096</v>
      </c>
      <c r="H142" s="21">
        <f t="shared" si="19"/>
        <v>116.05949725011487</v>
      </c>
      <c r="I142">
        <f t="shared" si="20"/>
        <v>118.65555996695961</v>
      </c>
    </row>
    <row r="143" spans="1:9" ht="15.75">
      <c r="A143" s="33">
        <v>41316</v>
      </c>
      <c r="B143" s="28">
        <f t="shared" si="14"/>
        <v>4651</v>
      </c>
      <c r="C143" s="26">
        <v>126</v>
      </c>
      <c r="D143" s="21">
        <f t="shared" si="15"/>
        <v>1</v>
      </c>
      <c r="E143" s="21">
        <f t="shared" si="16"/>
        <v>1.8288595464432955E-12</v>
      </c>
      <c r="F143" s="21">
        <f t="shared" si="17"/>
        <v>1</v>
      </c>
      <c r="G143" s="21">
        <f t="shared" si="18"/>
        <v>3.657719092886591E-12</v>
      </c>
      <c r="H143" s="21">
        <f t="shared" si="19"/>
        <v>113.28079639979603</v>
      </c>
      <c r="I143">
        <f t="shared" si="20"/>
        <v>120.50963548050947</v>
      </c>
    </row>
    <row r="144" spans="1:9" ht="15.75">
      <c r="A144" s="33">
        <v>41316.020833333336</v>
      </c>
      <c r="B144" s="28">
        <f t="shared" si="14"/>
        <v>4651.020833333336</v>
      </c>
      <c r="C144" s="26">
        <v>108</v>
      </c>
      <c r="D144" s="21">
        <f t="shared" si="15"/>
        <v>0.9914448613720194</v>
      </c>
      <c r="E144" s="21">
        <f t="shared" si="16"/>
        <v>-0.1305261922336563</v>
      </c>
      <c r="F144" s="21">
        <f t="shared" si="17"/>
        <v>0.9659258262819652</v>
      </c>
      <c r="G144" s="21">
        <f t="shared" si="18"/>
        <v>-0.2588190451290298</v>
      </c>
      <c r="H144" s="21">
        <f t="shared" si="19"/>
        <v>111.23947513093663</v>
      </c>
      <c r="I144">
        <f t="shared" si="20"/>
        <v>122.60822309308338</v>
      </c>
    </row>
    <row r="145" spans="1:9" ht="15.75">
      <c r="A145" s="33">
        <v>41316.041666666664</v>
      </c>
      <c r="B145" s="28">
        <f t="shared" si="14"/>
        <v>4651.041666666664</v>
      </c>
      <c r="C145" s="26">
        <v>106</v>
      </c>
      <c r="D145" s="21">
        <f t="shared" si="15"/>
        <v>0.9659258262937324</v>
      </c>
      <c r="E145" s="21">
        <f t="shared" si="16"/>
        <v>-0.25881904508511416</v>
      </c>
      <c r="F145" s="21">
        <f t="shared" si="17"/>
        <v>0.8660254038024593</v>
      </c>
      <c r="G145" s="21">
        <f t="shared" si="18"/>
        <v>-0.4999999999687873</v>
      </c>
      <c r="H145" s="21">
        <f t="shared" si="19"/>
        <v>109.98001216545424</v>
      </c>
      <c r="I145">
        <f t="shared" si="20"/>
        <v>124.91541538791668</v>
      </c>
    </row>
    <row r="146" spans="1:9" ht="15.75">
      <c r="A146" s="33">
        <v>41316.0625</v>
      </c>
      <c r="B146" s="28">
        <f t="shared" si="14"/>
        <v>4651.0625</v>
      </c>
      <c r="C146" s="26">
        <v>129</v>
      </c>
      <c r="D146" s="21">
        <f t="shared" si="15"/>
        <v>0.9238795325122319</v>
      </c>
      <c r="E146" s="21">
        <f t="shared" si="16"/>
        <v>-0.38268343236280805</v>
      </c>
      <c r="F146" s="21">
        <f t="shared" si="17"/>
        <v>0.7071067811900402</v>
      </c>
      <c r="G146" s="21">
        <f t="shared" si="18"/>
        <v>-0.7071067811830548</v>
      </c>
      <c r="H146" s="21">
        <f t="shared" si="19"/>
        <v>109.50770324786117</v>
      </c>
      <c r="I146">
        <f t="shared" si="20"/>
        <v>127.39173566682562</v>
      </c>
    </row>
    <row r="147" spans="1:9" ht="15.75">
      <c r="A147" s="33">
        <v>41316.083333333336</v>
      </c>
      <c r="B147" s="28">
        <f t="shared" si="14"/>
        <v>4651.083333333336</v>
      </c>
      <c r="C147" s="26">
        <v>112</v>
      </c>
      <c r="D147" s="21">
        <f t="shared" si="15"/>
        <v>0.866025403777898</v>
      </c>
      <c r="E147" s="21">
        <f t="shared" si="16"/>
        <v>-0.5000000000113287</v>
      </c>
      <c r="F147" s="21">
        <f t="shared" si="17"/>
        <v>0.49999999997734257</v>
      </c>
      <c r="G147" s="21">
        <f t="shared" si="18"/>
        <v>-0.8660254037975199</v>
      </c>
      <c r="H147" s="21">
        <f t="shared" si="19"/>
        <v>109.78967822059431</v>
      </c>
      <c r="I147">
        <f t="shared" si="20"/>
        <v>129.9948134024642</v>
      </c>
    </row>
    <row r="148" spans="1:9" ht="15.75">
      <c r="A148" s="33">
        <v>41316.104166666664</v>
      </c>
      <c r="B148" s="28">
        <f t="shared" si="14"/>
        <v>4651.104166666664</v>
      </c>
      <c r="C148" s="26">
        <v>132</v>
      </c>
      <c r="D148" s="21">
        <f t="shared" si="15"/>
        <v>0.7933533403003808</v>
      </c>
      <c r="E148" s="21">
        <f t="shared" si="16"/>
        <v>-0.6087614289968016</v>
      </c>
      <c r="F148" s="21">
        <f t="shared" si="17"/>
        <v>0.25881904513154397</v>
      </c>
      <c r="G148" s="21">
        <f t="shared" si="18"/>
        <v>-0.9659258262812915</v>
      </c>
      <c r="H148" s="21">
        <f t="shared" si="19"/>
        <v>110.75825421568128</v>
      </c>
      <c r="I148">
        <f t="shared" si="20"/>
        <v>132.6801092121513</v>
      </c>
    </row>
    <row r="149" spans="1:9" ht="15.75">
      <c r="A149" s="33">
        <v>41316.125</v>
      </c>
      <c r="B149" s="28">
        <f t="shared" si="14"/>
        <v>4651.125</v>
      </c>
      <c r="C149" s="26">
        <v>135</v>
      </c>
      <c r="D149" s="21">
        <f t="shared" si="15"/>
        <v>0.7071067811861745</v>
      </c>
      <c r="E149" s="21">
        <f t="shared" si="16"/>
        <v>-0.7071067811869205</v>
      </c>
      <c r="F149" s="21">
        <f t="shared" si="17"/>
        <v>-1.054894344619528E-12</v>
      </c>
      <c r="G149" s="21">
        <f t="shared" si="18"/>
        <v>-1</v>
      </c>
      <c r="H149" s="21">
        <f t="shared" si="19"/>
        <v>112.31637741178753</v>
      </c>
      <c r="I149">
        <f t="shared" si="20"/>
        <v>135.40167694185627</v>
      </c>
    </row>
    <row r="150" spans="1:9" ht="15.75">
      <c r="A150" s="33">
        <v>41316.145833333336</v>
      </c>
      <c r="B150" s="28">
        <f t="shared" si="14"/>
        <v>4651.145833333336</v>
      </c>
      <c r="C150" s="26">
        <v>130</v>
      </c>
      <c r="D150" s="21">
        <f t="shared" si="15"/>
        <v>0.608761428998851</v>
      </c>
      <c r="E150" s="21">
        <f t="shared" si="16"/>
        <v>-0.7933533402988084</v>
      </c>
      <c r="F150" s="21">
        <f t="shared" si="17"/>
        <v>-0.25881904512655385</v>
      </c>
      <c r="G150" s="21">
        <f t="shared" si="18"/>
        <v>-0.9659258262826287</v>
      </c>
      <c r="H150" s="21">
        <f t="shared" si="19"/>
        <v>114.3447683119884</v>
      </c>
      <c r="I150">
        <f t="shared" si="20"/>
        <v>138.11294981219245</v>
      </c>
    </row>
    <row r="151" spans="1:9" ht="15.75">
      <c r="A151" s="33">
        <v>41316.166666666664</v>
      </c>
      <c r="B151" s="28">
        <f t="shared" si="14"/>
        <v>4651.166666666664</v>
      </c>
      <c r="C151" s="26">
        <v>126</v>
      </c>
      <c r="D151" s="21">
        <f t="shared" si="15"/>
        <v>0.5000000000135657</v>
      </c>
      <c r="E151" s="21">
        <f t="shared" si="16"/>
        <v>-0.8660254037766064</v>
      </c>
      <c r="F151" s="21">
        <f t="shared" si="17"/>
        <v>-0.49999999997286854</v>
      </c>
      <c r="G151" s="21">
        <f t="shared" si="18"/>
        <v>-0.866025403800103</v>
      </c>
      <c r="H151" s="21">
        <f t="shared" si="19"/>
        <v>116.71027452062907</v>
      </c>
      <c r="I151">
        <f t="shared" si="20"/>
        <v>140.76753719191032</v>
      </c>
    </row>
    <row r="152" spans="1:9" ht="15.75">
      <c r="A152" s="33">
        <v>41316.1875</v>
      </c>
      <c r="B152" s="28">
        <f t="shared" si="14"/>
        <v>4651.1875</v>
      </c>
      <c r="C152" s="26">
        <v>108</v>
      </c>
      <c r="D152" s="21">
        <f t="shared" si="15"/>
        <v>0.38268343236519453</v>
      </c>
      <c r="E152" s="21">
        <f t="shared" si="16"/>
        <v>-0.9238795325112433</v>
      </c>
      <c r="F152" s="21">
        <f t="shared" si="17"/>
        <v>-0.7071067811863871</v>
      </c>
      <c r="G152" s="21">
        <f t="shared" si="18"/>
        <v>-0.7071067811867079</v>
      </c>
      <c r="H152" s="21">
        <f t="shared" si="19"/>
        <v>119.27485795702825</v>
      </c>
      <c r="I152">
        <f t="shared" si="20"/>
        <v>143.32001835663382</v>
      </c>
    </row>
    <row r="153" spans="1:9" ht="15.75">
      <c r="A153" s="33">
        <v>41316.208333333336</v>
      </c>
      <c r="B153" s="28">
        <f t="shared" si="14"/>
        <v>4651.208333333336</v>
      </c>
      <c r="C153" s="26">
        <v>131</v>
      </c>
      <c r="D153" s="21">
        <f t="shared" si="15"/>
        <v>0.2588190450876092</v>
      </c>
      <c r="E153" s="21">
        <f t="shared" si="16"/>
        <v>-0.9659258262930638</v>
      </c>
      <c r="F153" s="21">
        <f t="shared" si="17"/>
        <v>-0.8660254037998762</v>
      </c>
      <c r="G153" s="21">
        <f t="shared" si="18"/>
        <v>-0.49999999997326133</v>
      </c>
      <c r="H153" s="21">
        <f t="shared" si="19"/>
        <v>121.90460551989172</v>
      </c>
      <c r="I153">
        <f t="shared" si="20"/>
        <v>145.7267196450454</v>
      </c>
    </row>
    <row r="154" spans="1:9" ht="15.75">
      <c r="A154" s="33">
        <v>41316.229166666664</v>
      </c>
      <c r="B154" s="28">
        <f t="shared" si="14"/>
        <v>4651.229166666664</v>
      </c>
      <c r="C154" s="26">
        <v>138</v>
      </c>
      <c r="D154" s="21">
        <f t="shared" si="15"/>
        <v>0.13052619223621728</v>
      </c>
      <c r="E154" s="21">
        <f t="shared" si="16"/>
        <v>-0.9914448613716822</v>
      </c>
      <c r="F154" s="21">
        <f t="shared" si="17"/>
        <v>-0.9659258262806281</v>
      </c>
      <c r="G154" s="21">
        <f t="shared" si="18"/>
        <v>-0.25881904513402</v>
      </c>
      <c r="H154" s="21">
        <f t="shared" si="19"/>
        <v>124.47815593675124</v>
      </c>
      <c r="I154">
        <f t="shared" si="20"/>
        <v>147.9464617300633</v>
      </c>
    </row>
    <row r="155" spans="1:9" ht="15.75">
      <c r="A155" s="33">
        <v>41316.25</v>
      </c>
      <c r="B155" s="28">
        <f t="shared" si="14"/>
        <v>4651.25</v>
      </c>
      <c r="C155" s="26">
        <v>122</v>
      </c>
      <c r="D155" s="21">
        <f t="shared" si="15"/>
        <v>7.542249160288894E-13</v>
      </c>
      <c r="E155" s="21">
        <f t="shared" si="16"/>
        <v>-1</v>
      </c>
      <c r="F155" s="21">
        <f t="shared" si="17"/>
        <v>-1</v>
      </c>
      <c r="G155" s="21">
        <f t="shared" si="18"/>
        <v>-1.5084498320577788E-12</v>
      </c>
      <c r="H155" s="21">
        <f t="shared" si="19"/>
        <v>126.89398047875554</v>
      </c>
      <c r="I155">
        <f t="shared" si="20"/>
        <v>149.94126421077684</v>
      </c>
    </row>
    <row r="156" spans="1:9" ht="15.75">
      <c r="A156" s="33">
        <v>41316.270833333336</v>
      </c>
      <c r="B156" s="28">
        <f t="shared" si="14"/>
        <v>4651.270833333336</v>
      </c>
      <c r="C156" s="26">
        <v>117</v>
      </c>
      <c r="D156" s="21">
        <f t="shared" si="15"/>
        <v>-0.13052619223472176</v>
      </c>
      <c r="E156" s="21">
        <f t="shared" si="16"/>
        <v>-0.991444861371879</v>
      </c>
      <c r="F156" s="21">
        <f t="shared" si="17"/>
        <v>-0.9659258262814089</v>
      </c>
      <c r="G156" s="21">
        <f t="shared" si="18"/>
        <v>0.2588190451311059</v>
      </c>
      <c r="H156" s="21">
        <f t="shared" si="19"/>
        <v>129.0760382996694</v>
      </c>
      <c r="I156">
        <f t="shared" si="20"/>
        <v>151.67699546283097</v>
      </c>
    </row>
    <row r="157" spans="1:9" ht="15.75">
      <c r="A157" s="33">
        <v>41316.291666666664</v>
      </c>
      <c r="B157" s="28">
        <f t="shared" si="14"/>
        <v>4651.291666666664</v>
      </c>
      <c r="C157" s="26">
        <v>112</v>
      </c>
      <c r="D157" s="21">
        <f t="shared" si="15"/>
        <v>-0.25881904508615217</v>
      </c>
      <c r="E157" s="21">
        <f t="shared" si="16"/>
        <v>-0.9659258262934542</v>
      </c>
      <c r="F157" s="21">
        <f t="shared" si="17"/>
        <v>-0.8660254038013847</v>
      </c>
      <c r="G157" s="21">
        <f t="shared" si="18"/>
        <v>0.49999999997064865</v>
      </c>
      <c r="H157" s="21">
        <f t="shared" si="19"/>
        <v>130.97744263582825</v>
      </c>
      <c r="I157">
        <f t="shared" si="20"/>
        <v>153.12395664279293</v>
      </c>
    </row>
    <row r="158" spans="1:9" ht="15.75">
      <c r="A158" s="33">
        <v>41316.3125</v>
      </c>
      <c r="B158" s="28">
        <f t="shared" si="14"/>
        <v>4651.3125</v>
      </c>
      <c r="C158" s="26">
        <v>106</v>
      </c>
      <c r="D158" s="21">
        <f t="shared" si="15"/>
        <v>-0.3826834323638009</v>
      </c>
      <c r="E158" s="21">
        <f t="shared" si="16"/>
        <v>-0.9238795325118206</v>
      </c>
      <c r="F158" s="21">
        <f t="shared" si="17"/>
        <v>-0.7071067811885204</v>
      </c>
      <c r="G158" s="21">
        <f t="shared" si="18"/>
        <v>0.7071067811845746</v>
      </c>
      <c r="H158" s="21">
        <f t="shared" si="19"/>
        <v>132.58191394834859</v>
      </c>
      <c r="I158">
        <f t="shared" si="20"/>
        <v>154.25738984473833</v>
      </c>
    </row>
    <row r="159" spans="1:9" ht="15.75">
      <c r="A159" s="33">
        <v>41316.333333333336</v>
      </c>
      <c r="B159" s="28">
        <f t="shared" si="14"/>
        <v>4651.333333333336</v>
      </c>
      <c r="C159" s="26">
        <v>148</v>
      </c>
      <c r="D159" s="21">
        <f t="shared" si="15"/>
        <v>-0.5000000000122594</v>
      </c>
      <c r="E159" s="21">
        <f t="shared" si="16"/>
        <v>-0.8660254037773607</v>
      </c>
      <c r="F159" s="21">
        <f t="shared" si="17"/>
        <v>-0.4999999999754813</v>
      </c>
      <c r="G159" s="21">
        <f t="shared" si="18"/>
        <v>0.8660254037985945</v>
      </c>
      <c r="H159" s="21">
        <f t="shared" si="19"/>
        <v>133.90295078217537</v>
      </c>
      <c r="I159">
        <f t="shared" si="20"/>
        <v>155.05790171175366</v>
      </c>
    </row>
    <row r="160" spans="1:9" ht="15.75">
      <c r="A160" s="33">
        <v>41316.354166666664</v>
      </c>
      <c r="B160" s="28">
        <f t="shared" si="14"/>
        <v>4651.354166666664</v>
      </c>
      <c r="C160" s="26">
        <v>157</v>
      </c>
      <c r="D160" s="21">
        <f t="shared" si="15"/>
        <v>-0.608761428994768</v>
      </c>
      <c r="E160" s="21">
        <f t="shared" si="16"/>
        <v>-0.7933533403019414</v>
      </c>
      <c r="F160" s="21">
        <f t="shared" si="17"/>
        <v>-0.25881904513649595</v>
      </c>
      <c r="G160" s="21">
        <f t="shared" si="18"/>
        <v>0.9659258262799647</v>
      </c>
      <c r="H160" s="21">
        <f t="shared" si="19"/>
        <v>134.98080802804574</v>
      </c>
      <c r="I160">
        <f t="shared" si="20"/>
        <v>155.51179526374693</v>
      </c>
    </row>
    <row r="161" spans="1:9" ht="15.75">
      <c r="A161" s="33">
        <v>41316.395833333336</v>
      </c>
      <c r="B161" s="28">
        <f t="shared" si="14"/>
        <v>4651.395833333336</v>
      </c>
      <c r="C161" s="26">
        <v>138</v>
      </c>
      <c r="D161" s="21">
        <f t="shared" si="15"/>
        <v>-0.7933533402994626</v>
      </c>
      <c r="E161" s="21">
        <f t="shared" si="16"/>
        <v>-0.6087614289979985</v>
      </c>
      <c r="F161" s="21">
        <f t="shared" si="17"/>
        <v>0.25881904512862985</v>
      </c>
      <c r="G161" s="21">
        <f t="shared" si="18"/>
        <v>0.9659258262820724</v>
      </c>
      <c r="H161" s="21">
        <f t="shared" si="19"/>
        <v>136.6703766131813</v>
      </c>
      <c r="I161">
        <f t="shared" si="20"/>
        <v>155.3547260634081</v>
      </c>
    </row>
    <row r="162" spans="1:9" ht="15.75">
      <c r="A162" s="33">
        <v>41316.416666666664</v>
      </c>
      <c r="B162" s="28">
        <f t="shared" si="14"/>
        <v>4651.416666666664</v>
      </c>
      <c r="C162" s="26">
        <v>149</v>
      </c>
      <c r="D162" s="21">
        <f t="shared" si="15"/>
        <v>-0.8660254037771438</v>
      </c>
      <c r="E162" s="21">
        <f t="shared" si="16"/>
        <v>-0.5000000000126351</v>
      </c>
      <c r="F162" s="21">
        <f t="shared" si="17"/>
        <v>0.4999999999747299</v>
      </c>
      <c r="G162" s="21">
        <f t="shared" si="18"/>
        <v>0.8660254037990284</v>
      </c>
      <c r="H162" s="21">
        <f t="shared" si="19"/>
        <v>137.44424460583397</v>
      </c>
      <c r="I162">
        <f t="shared" si="20"/>
        <v>154.7464508086755</v>
      </c>
    </row>
    <row r="163" spans="1:9" ht="15.75">
      <c r="A163" s="33">
        <v>41316.4375</v>
      </c>
      <c r="B163" s="28">
        <f t="shared" si="14"/>
        <v>4651.4375</v>
      </c>
      <c r="C163" s="26">
        <v>215</v>
      </c>
      <c r="D163" s="21">
        <f t="shared" si="15"/>
        <v>-0.9238795325102624</v>
      </c>
      <c r="E163" s="21">
        <f t="shared" si="16"/>
        <v>-0.38268343236756275</v>
      </c>
      <c r="F163" s="21">
        <f t="shared" si="17"/>
        <v>0.707106781182762</v>
      </c>
      <c r="G163" s="21">
        <f t="shared" si="18"/>
        <v>0.707106781190333</v>
      </c>
      <c r="H163" s="21">
        <f t="shared" si="19"/>
        <v>138.28345096623462</v>
      </c>
      <c r="I163">
        <f t="shared" si="20"/>
        <v>153.79688625021092</v>
      </c>
    </row>
    <row r="164" spans="1:9" ht="15.75">
      <c r="A164" s="33">
        <v>41316.604166666664</v>
      </c>
      <c r="B164" s="28">
        <f t="shared" si="14"/>
        <v>4651.604166666664</v>
      </c>
      <c r="C164" s="26">
        <v>164</v>
      </c>
      <c r="D164" s="21">
        <f t="shared" si="15"/>
        <v>-0.7933533403012871</v>
      </c>
      <c r="E164" s="21">
        <f t="shared" si="16"/>
        <v>0.6087614289956206</v>
      </c>
      <c r="F164" s="21">
        <f t="shared" si="17"/>
        <v>0.25881904513441994</v>
      </c>
      <c r="G164" s="21">
        <f t="shared" si="18"/>
        <v>-0.9659258262805209</v>
      </c>
      <c r="H164" s="21">
        <f t="shared" si="19"/>
        <v>151.8701190933975</v>
      </c>
      <c r="I164">
        <f t="shared" si="20"/>
        <v>136.91989078787955</v>
      </c>
    </row>
    <row r="165" spans="1:9" ht="15.75">
      <c r="A165" s="33">
        <v>41316.625</v>
      </c>
      <c r="B165" s="28">
        <f t="shared" si="14"/>
        <v>4651.625</v>
      </c>
      <c r="C165" s="26">
        <v>151</v>
      </c>
      <c r="D165" s="21">
        <f t="shared" si="15"/>
        <v>-0.7071067811872273</v>
      </c>
      <c r="E165" s="21">
        <f t="shared" si="16"/>
        <v>0.7071067811858678</v>
      </c>
      <c r="F165" s="21">
        <f t="shared" si="17"/>
        <v>1.9225247479062735E-12</v>
      </c>
      <c r="G165" s="21">
        <f t="shared" si="18"/>
        <v>-1</v>
      </c>
      <c r="H165" s="21">
        <f t="shared" si="19"/>
        <v>153.94142688617296</v>
      </c>
      <c r="I165">
        <f t="shared" si="20"/>
        <v>134.19832305817476</v>
      </c>
    </row>
    <row r="166" spans="1:9" ht="15.75">
      <c r="A166" s="33">
        <v>41316.645833333336</v>
      </c>
      <c r="B166" s="28">
        <f t="shared" si="14"/>
        <v>4651.645833333336</v>
      </c>
      <c r="C166" s="26">
        <v>173</v>
      </c>
      <c r="D166" s="21">
        <f t="shared" si="15"/>
        <v>-0.6087614289971458</v>
      </c>
      <c r="E166" s="21">
        <f t="shared" si="16"/>
        <v>0.7933533403001168</v>
      </c>
      <c r="F166" s="21">
        <f t="shared" si="17"/>
        <v>-0.2588190451307059</v>
      </c>
      <c r="G166" s="21">
        <f t="shared" si="18"/>
        <v>-0.9659258262815161</v>
      </c>
      <c r="H166" s="21">
        <f t="shared" si="19"/>
        <v>155.77078624578613</v>
      </c>
      <c r="I166">
        <f t="shared" si="20"/>
        <v>131.48705018776337</v>
      </c>
    </row>
    <row r="167" spans="1:9" ht="15.75">
      <c r="A167" s="33">
        <v>41316.666666666664</v>
      </c>
      <c r="B167" s="28">
        <f t="shared" si="14"/>
        <v>4651.666666666664</v>
      </c>
      <c r="C167" s="26">
        <v>167</v>
      </c>
      <c r="D167" s="21">
        <f t="shared" si="15"/>
        <v>-0.500000000014855</v>
      </c>
      <c r="E167" s="21">
        <f t="shared" si="16"/>
        <v>0.8660254037758621</v>
      </c>
      <c r="F167" s="21">
        <f t="shared" si="17"/>
        <v>-0.49999999997029004</v>
      </c>
      <c r="G167" s="21">
        <f t="shared" si="18"/>
        <v>-0.8660254038015917</v>
      </c>
      <c r="H167" s="21">
        <f t="shared" si="19"/>
        <v>157.22845026169495</v>
      </c>
      <c r="I167">
        <f t="shared" si="20"/>
        <v>128.83246280811937</v>
      </c>
    </row>
    <row r="168" spans="1:9" ht="15.75">
      <c r="A168" s="33">
        <v>41316.6875</v>
      </c>
      <c r="B168" s="28">
        <f t="shared" si="14"/>
        <v>4651.6875</v>
      </c>
      <c r="C168" s="26">
        <v>174</v>
      </c>
      <c r="D168" s="21">
        <f t="shared" si="15"/>
        <v>-0.38268343236656993</v>
      </c>
      <c r="E168" s="21">
        <f t="shared" si="16"/>
        <v>0.9238795325106737</v>
      </c>
      <c r="F168" s="21">
        <f t="shared" si="17"/>
        <v>-0.7071067811842818</v>
      </c>
      <c r="G168" s="21">
        <f t="shared" si="18"/>
        <v>-0.7071067811888132</v>
      </c>
      <c r="H168" s="21">
        <f t="shared" si="19"/>
        <v>158.19191428436974</v>
      </c>
      <c r="I168">
        <f t="shared" si="20"/>
        <v>126.27998164339446</v>
      </c>
    </row>
    <row r="169" spans="1:9" ht="15.75">
      <c r="A169" s="33">
        <v>41316.708333333336</v>
      </c>
      <c r="B169" s="28">
        <f t="shared" si="14"/>
        <v>4651.708333333336</v>
      </c>
      <c r="C169" s="26">
        <v>177</v>
      </c>
      <c r="D169" s="21">
        <f t="shared" si="15"/>
        <v>-0.2588190450890472</v>
      </c>
      <c r="E169" s="21">
        <f t="shared" si="16"/>
        <v>0.9659258262926785</v>
      </c>
      <c r="F169" s="21">
        <f t="shared" si="17"/>
        <v>-0.8660254037983875</v>
      </c>
      <c r="G169" s="21">
        <f t="shared" si="18"/>
        <v>-0.4999999999758399</v>
      </c>
      <c r="H169" s="21">
        <f t="shared" si="19"/>
        <v>158.55466080974455</v>
      </c>
      <c r="I169">
        <f t="shared" si="20"/>
        <v>123.87328035498102</v>
      </c>
    </row>
    <row r="170" spans="1:9" ht="15.75">
      <c r="A170" s="33">
        <v>41316.729166666664</v>
      </c>
      <c r="B170" s="28">
        <f t="shared" si="14"/>
        <v>4651.729166666664</v>
      </c>
      <c r="C170" s="26">
        <v>151</v>
      </c>
      <c r="D170" s="21">
        <f t="shared" si="15"/>
        <v>-0.13052619223769327</v>
      </c>
      <c r="E170" s="21">
        <f t="shared" si="16"/>
        <v>0.9914448613714878</v>
      </c>
      <c r="F170" s="21">
        <f t="shared" si="17"/>
        <v>-0.9659258262798575</v>
      </c>
      <c r="G170" s="21">
        <f t="shared" si="18"/>
        <v>-0.2588190451368959</v>
      </c>
      <c r="H170" s="21">
        <f t="shared" si="19"/>
        <v>158.23411758279622</v>
      </c>
      <c r="I170">
        <f t="shared" si="20"/>
        <v>121.65353826996076</v>
      </c>
    </row>
    <row r="171" spans="1:9" ht="15.75">
      <c r="A171" s="33">
        <v>41316.75</v>
      </c>
      <c r="B171" s="28">
        <f t="shared" si="14"/>
        <v>4651.75</v>
      </c>
      <c r="C171" s="26">
        <v>152</v>
      </c>
      <c r="D171" s="21">
        <f t="shared" si="15"/>
        <v>-2.24293446229179E-12</v>
      </c>
      <c r="E171" s="21">
        <f t="shared" si="16"/>
        <v>1</v>
      </c>
      <c r="F171" s="21">
        <f t="shared" si="17"/>
        <v>-1</v>
      </c>
      <c r="G171" s="21">
        <f t="shared" si="18"/>
        <v>-4.48586892458358E-12</v>
      </c>
      <c r="H171" s="21">
        <f t="shared" si="19"/>
        <v>157.17827461723667</v>
      </c>
      <c r="I171">
        <f t="shared" si="20"/>
        <v>119.65873578924447</v>
      </c>
    </row>
    <row r="172" spans="1:9" ht="15.75">
      <c r="A172" s="33">
        <v>41316.770833333336</v>
      </c>
      <c r="B172" s="28">
        <f t="shared" si="14"/>
        <v>4651.770833333336</v>
      </c>
      <c r="C172" s="26">
        <v>155</v>
      </c>
      <c r="D172" s="21">
        <f t="shared" si="15"/>
        <v>0.13052619223324577</v>
      </c>
      <c r="E172" s="21">
        <f t="shared" si="16"/>
        <v>0.9914448613720733</v>
      </c>
      <c r="F172" s="21">
        <f t="shared" si="17"/>
        <v>-0.9659258262821795</v>
      </c>
      <c r="G172" s="21">
        <f t="shared" si="18"/>
        <v>0.2588190451282299</v>
      </c>
      <c r="H172" s="21">
        <f t="shared" si="19"/>
        <v>155.37049226136196</v>
      </c>
      <c r="I172">
        <f t="shared" si="20"/>
        <v>117.92300453718721</v>
      </c>
    </row>
    <row r="173" spans="1:9" ht="15.75">
      <c r="A173" s="33">
        <v>41316.791666666664</v>
      </c>
      <c r="B173" s="28">
        <f t="shared" si="14"/>
        <v>4651.791666666664</v>
      </c>
      <c r="C173" s="26">
        <v>182</v>
      </c>
      <c r="D173" s="21">
        <f t="shared" si="15"/>
        <v>0.2588190450882282</v>
      </c>
      <c r="E173" s="21">
        <f t="shared" si="16"/>
        <v>0.9659258262928979</v>
      </c>
      <c r="F173" s="21">
        <f t="shared" si="17"/>
        <v>-0.8660254037992354</v>
      </c>
      <c r="G173" s="21">
        <f t="shared" si="18"/>
        <v>0.4999999999743713</v>
      </c>
      <c r="H173" s="21">
        <f t="shared" si="19"/>
        <v>152.83215102473716</v>
      </c>
      <c r="I173">
        <f t="shared" si="20"/>
        <v>116.47604335718584</v>
      </c>
    </row>
    <row r="174" spans="1:9" ht="15.75">
      <c r="A174" s="33">
        <v>41316.895833333336</v>
      </c>
      <c r="B174" s="28">
        <f t="shared" si="14"/>
        <v>4651.895833333336</v>
      </c>
      <c r="C174" s="26">
        <v>143</v>
      </c>
      <c r="D174" s="21">
        <f t="shared" si="15"/>
        <v>0.793353340300771</v>
      </c>
      <c r="E174" s="21">
        <f t="shared" si="16"/>
        <v>0.6087614289962933</v>
      </c>
      <c r="F174" s="21">
        <f t="shared" si="17"/>
        <v>0.2588190451327819</v>
      </c>
      <c r="G174" s="21">
        <f t="shared" si="18"/>
        <v>0.9659258262809598</v>
      </c>
      <c r="H174" s="21">
        <f t="shared" si="19"/>
        <v>132.4303320871831</v>
      </c>
      <c r="I174">
        <f t="shared" si="20"/>
        <v>114.24527393659905</v>
      </c>
    </row>
    <row r="175" spans="1:9" ht="15.75">
      <c r="A175" s="33">
        <v>41316.916666666664</v>
      </c>
      <c r="B175" s="28">
        <f t="shared" si="14"/>
        <v>4651.916666666664</v>
      </c>
      <c r="C175" s="26">
        <v>117</v>
      </c>
      <c r="D175" s="21">
        <f t="shared" si="15"/>
        <v>0.8660254037763995</v>
      </c>
      <c r="E175" s="21">
        <f t="shared" si="16"/>
        <v>0.5000000000139243</v>
      </c>
      <c r="F175" s="21">
        <f t="shared" si="17"/>
        <v>0.49999999997215133</v>
      </c>
      <c r="G175" s="21">
        <f t="shared" si="18"/>
        <v>0.8660254038005171</v>
      </c>
      <c r="H175" s="21">
        <f t="shared" si="19"/>
        <v>127.83329387006869</v>
      </c>
      <c r="I175">
        <f t="shared" si="20"/>
        <v>114.85354919131564</v>
      </c>
    </row>
    <row r="176" spans="1:9" ht="15.75">
      <c r="A176" s="33">
        <v>41316.9375</v>
      </c>
      <c r="B176" s="28">
        <f t="shared" si="14"/>
        <v>4651.9375</v>
      </c>
      <c r="C176" s="26">
        <v>106</v>
      </c>
      <c r="D176" s="21">
        <f t="shared" si="15"/>
        <v>0.9238795325110849</v>
      </c>
      <c r="E176" s="21">
        <f t="shared" si="16"/>
        <v>0.38268343236557706</v>
      </c>
      <c r="F176" s="21">
        <f t="shared" si="17"/>
        <v>0.7071067811858016</v>
      </c>
      <c r="G176" s="21">
        <f t="shared" si="18"/>
        <v>0.7071067811872934</v>
      </c>
      <c r="H176" s="21">
        <f t="shared" si="19"/>
        <v>123.46604005057523</v>
      </c>
      <c r="I176">
        <f t="shared" si="20"/>
        <v>115.80311374980741</v>
      </c>
    </row>
    <row r="177" spans="1:9" ht="15.75">
      <c r="A177" s="33">
        <v>41316.958333333336</v>
      </c>
      <c r="B177" s="28">
        <f t="shared" si="14"/>
        <v>4651.958333333336</v>
      </c>
      <c r="C177" s="26">
        <v>118</v>
      </c>
      <c r="D177" s="21">
        <f t="shared" si="15"/>
        <v>0.9659258262929566</v>
      </c>
      <c r="E177" s="21">
        <f t="shared" si="16"/>
        <v>0.2588190450880092</v>
      </c>
      <c r="F177" s="21">
        <f t="shared" si="17"/>
        <v>0.8660254037994621</v>
      </c>
      <c r="G177" s="21">
        <f t="shared" si="18"/>
        <v>0.49999999997397854</v>
      </c>
      <c r="H177" s="21">
        <f t="shared" si="19"/>
        <v>119.49332792099472</v>
      </c>
      <c r="I177">
        <f t="shared" si="20"/>
        <v>117.07772029904902</v>
      </c>
    </row>
    <row r="178" spans="1:9" ht="15.75">
      <c r="A178" s="33">
        <v>41316.979166666664</v>
      </c>
      <c r="B178" s="28">
        <f t="shared" si="14"/>
        <v>4651.979166666664</v>
      </c>
      <c r="C178" s="26">
        <v>99</v>
      </c>
      <c r="D178" s="21">
        <f t="shared" si="15"/>
        <v>0.9914448613716281</v>
      </c>
      <c r="E178" s="21">
        <f t="shared" si="16"/>
        <v>0.1305261922366278</v>
      </c>
      <c r="F178" s="21">
        <f t="shared" si="17"/>
        <v>0.9659258262804138</v>
      </c>
      <c r="G178" s="21">
        <f t="shared" si="18"/>
        <v>0.2588190451348199</v>
      </c>
      <c r="H178" s="21">
        <f t="shared" si="19"/>
        <v>116.0594972500991</v>
      </c>
      <c r="I178">
        <f t="shared" si="20"/>
        <v>118.6555599669683</v>
      </c>
    </row>
    <row r="179" spans="1:9" ht="15.75">
      <c r="A179" s="33">
        <v>41317</v>
      </c>
      <c r="B179" s="28">
        <f t="shared" si="14"/>
        <v>4652</v>
      </c>
      <c r="C179" s="26">
        <v>109</v>
      </c>
      <c r="D179" s="21">
        <f t="shared" si="15"/>
        <v>1</v>
      </c>
      <c r="E179" s="21">
        <f t="shared" si="16"/>
        <v>1.168299831877384E-12</v>
      </c>
      <c r="F179" s="21">
        <f t="shared" si="17"/>
        <v>1</v>
      </c>
      <c r="G179" s="21">
        <f t="shared" si="18"/>
        <v>2.336599663754768E-12</v>
      </c>
      <c r="H179" s="21">
        <f t="shared" si="19"/>
        <v>113.28079639978381</v>
      </c>
      <c r="I179">
        <f t="shared" si="20"/>
        <v>120.50963548051946</v>
      </c>
    </row>
    <row r="180" spans="1:9" ht="15.75">
      <c r="A180" s="33">
        <v>41317.020833333336</v>
      </c>
      <c r="B180" s="28">
        <f t="shared" si="14"/>
        <v>4652.020833333336</v>
      </c>
      <c r="C180" s="26">
        <v>125</v>
      </c>
      <c r="D180" s="21">
        <f t="shared" si="15"/>
        <v>0.9914448613719331</v>
      </c>
      <c r="E180" s="21">
        <f t="shared" si="16"/>
        <v>-0.13052619223431122</v>
      </c>
      <c r="F180" s="21">
        <f t="shared" si="17"/>
        <v>0.9659258262816233</v>
      </c>
      <c r="G180" s="21">
        <f t="shared" si="18"/>
        <v>-0.25881904513030596</v>
      </c>
      <c r="H180" s="21">
        <f t="shared" si="19"/>
        <v>111.23947513092827</v>
      </c>
      <c r="I180">
        <f t="shared" si="20"/>
        <v>122.60822309309454</v>
      </c>
    </row>
    <row r="181" spans="1:9" ht="15.75">
      <c r="A181" s="33">
        <v>41317.041666666664</v>
      </c>
      <c r="B181" s="28">
        <f t="shared" si="14"/>
        <v>4652.041666666664</v>
      </c>
      <c r="C181" s="26">
        <v>115</v>
      </c>
      <c r="D181" s="21">
        <f t="shared" si="15"/>
        <v>0.9659258262935614</v>
      </c>
      <c r="E181" s="21">
        <f t="shared" si="16"/>
        <v>-0.2588190450857522</v>
      </c>
      <c r="F181" s="21">
        <f t="shared" si="17"/>
        <v>0.8660254038017987</v>
      </c>
      <c r="G181" s="21">
        <f t="shared" si="18"/>
        <v>-0.49999999996993144</v>
      </c>
      <c r="H181" s="21">
        <f t="shared" si="19"/>
        <v>109.98001216544988</v>
      </c>
      <c r="I181">
        <f t="shared" si="20"/>
        <v>124.91541538792879</v>
      </c>
    </row>
    <row r="182" spans="1:9" ht="15.75">
      <c r="A182" s="33">
        <v>41317.0625</v>
      </c>
      <c r="B182" s="28">
        <f t="shared" si="14"/>
        <v>4652.0625</v>
      </c>
      <c r="C182" s="26">
        <v>119</v>
      </c>
      <c r="D182" s="21">
        <f t="shared" si="15"/>
        <v>0.9238795325119791</v>
      </c>
      <c r="E182" s="21">
        <f t="shared" si="16"/>
        <v>-0.38268343236341834</v>
      </c>
      <c r="F182" s="21">
        <f t="shared" si="17"/>
        <v>0.7071067811891061</v>
      </c>
      <c r="G182" s="21">
        <f t="shared" si="18"/>
        <v>-0.7071067811839891</v>
      </c>
      <c r="H182" s="21">
        <f t="shared" si="19"/>
        <v>109.50770324786073</v>
      </c>
      <c r="I182">
        <f t="shared" si="20"/>
        <v>127.39173566683849</v>
      </c>
    </row>
    <row r="183" spans="1:9" ht="15.75">
      <c r="A183" s="33">
        <v>41317.083333333336</v>
      </c>
      <c r="B183" s="28">
        <f t="shared" si="14"/>
        <v>4652.083333333336</v>
      </c>
      <c r="C183" s="26">
        <v>119</v>
      </c>
      <c r="D183" s="21">
        <f t="shared" si="15"/>
        <v>0.8660254037775678</v>
      </c>
      <c r="E183" s="21">
        <f t="shared" si="16"/>
        <v>-0.5000000000119008</v>
      </c>
      <c r="F183" s="21">
        <f t="shared" si="17"/>
        <v>0.4999999999761985</v>
      </c>
      <c r="G183" s="21">
        <f t="shared" si="18"/>
        <v>-0.8660254037981805</v>
      </c>
      <c r="H183" s="21">
        <f t="shared" si="19"/>
        <v>109.78967822059754</v>
      </c>
      <c r="I183">
        <f t="shared" si="20"/>
        <v>129.99481340247755</v>
      </c>
    </row>
    <row r="184" spans="1:9" ht="15.75">
      <c r="A184" s="33">
        <v>41317.104166666664</v>
      </c>
      <c r="B184" s="28">
        <f t="shared" si="14"/>
        <v>4652.104166666664</v>
      </c>
      <c r="C184" s="26">
        <v>109</v>
      </c>
      <c r="D184" s="21">
        <f t="shared" si="15"/>
        <v>0.7933533403021934</v>
      </c>
      <c r="E184" s="21">
        <f t="shared" si="16"/>
        <v>-0.6087614289944395</v>
      </c>
      <c r="F184" s="21">
        <f t="shared" si="17"/>
        <v>0.2588190451372959</v>
      </c>
      <c r="G184" s="21">
        <f t="shared" si="18"/>
        <v>-0.9659258262797503</v>
      </c>
      <c r="H184" s="21">
        <f t="shared" si="19"/>
        <v>110.75825421565213</v>
      </c>
      <c r="I184">
        <f t="shared" si="20"/>
        <v>132.68010921208963</v>
      </c>
    </row>
    <row r="185" spans="1:9" ht="15.75">
      <c r="A185" s="33">
        <v>41317.125</v>
      </c>
      <c r="B185" s="28">
        <f t="shared" si="14"/>
        <v>4652.125</v>
      </c>
      <c r="C185" s="26">
        <v>99</v>
      </c>
      <c r="D185" s="21">
        <f t="shared" si="15"/>
        <v>0.70710678118828</v>
      </c>
      <c r="E185" s="21">
        <f t="shared" si="16"/>
        <v>-0.7071067811848152</v>
      </c>
      <c r="F185" s="21">
        <f t="shared" si="17"/>
        <v>4.899943840432075E-12</v>
      </c>
      <c r="G185" s="21">
        <f t="shared" si="18"/>
        <v>-1</v>
      </c>
      <c r="H185" s="21">
        <f t="shared" si="19"/>
        <v>112.31637741174625</v>
      </c>
      <c r="I185">
        <f t="shared" si="20"/>
        <v>135.40167694179428</v>
      </c>
    </row>
    <row r="186" spans="1:9" ht="15.75">
      <c r="A186" s="33">
        <v>41317.145833333336</v>
      </c>
      <c r="B186" s="28">
        <f t="shared" si="14"/>
        <v>4652.145833333336</v>
      </c>
      <c r="C186" s="26">
        <v>94</v>
      </c>
      <c r="D186" s="21">
        <f t="shared" si="15"/>
        <v>0.608761428998327</v>
      </c>
      <c r="E186" s="21">
        <f t="shared" si="16"/>
        <v>-0.7933533402992106</v>
      </c>
      <c r="F186" s="21">
        <f t="shared" si="17"/>
        <v>-0.25881904512782994</v>
      </c>
      <c r="G186" s="21">
        <f t="shared" si="18"/>
        <v>-0.9659258262822867</v>
      </c>
      <c r="H186" s="21">
        <f t="shared" si="19"/>
        <v>114.3447683119996</v>
      </c>
      <c r="I186">
        <f t="shared" si="20"/>
        <v>138.11294981220604</v>
      </c>
    </row>
    <row r="187" spans="1:9" ht="15.75">
      <c r="A187" s="33">
        <v>41317.166666666664</v>
      </c>
      <c r="B187" s="28">
        <f t="shared" si="14"/>
        <v>4652.166666666664</v>
      </c>
      <c r="C187" s="26">
        <v>126</v>
      </c>
      <c r="D187" s="21">
        <f t="shared" si="15"/>
        <v>0.5000000000129937</v>
      </c>
      <c r="E187" s="21">
        <f t="shared" si="16"/>
        <v>-0.8660254037769367</v>
      </c>
      <c r="F187" s="21">
        <f t="shared" si="17"/>
        <v>-0.4999999999740127</v>
      </c>
      <c r="G187" s="21">
        <f t="shared" si="18"/>
        <v>-0.8660254037994425</v>
      </c>
      <c r="H187" s="21">
        <f t="shared" si="19"/>
        <v>116.71027452064163</v>
      </c>
      <c r="I187">
        <f t="shared" si="20"/>
        <v>140.7675371919235</v>
      </c>
    </row>
    <row r="188" spans="1:9" ht="15.75">
      <c r="A188" s="33">
        <v>41317.1875</v>
      </c>
      <c r="B188" s="28">
        <f t="shared" si="14"/>
        <v>4652.1875</v>
      </c>
      <c r="C188" s="26">
        <v>127</v>
      </c>
      <c r="D188" s="21">
        <f t="shared" si="15"/>
        <v>0.38268343236458424</v>
      </c>
      <c r="E188" s="21">
        <f t="shared" si="16"/>
        <v>-0.9238795325114961</v>
      </c>
      <c r="F188" s="21">
        <f t="shared" si="17"/>
        <v>-0.7071067811873213</v>
      </c>
      <c r="G188" s="21">
        <f t="shared" si="18"/>
        <v>-0.7071067811857737</v>
      </c>
      <c r="H188" s="21">
        <f t="shared" si="19"/>
        <v>119.27485795704146</v>
      </c>
      <c r="I188">
        <f t="shared" si="20"/>
        <v>143.3200183566464</v>
      </c>
    </row>
    <row r="189" spans="1:9" ht="15.75">
      <c r="A189" s="33">
        <v>41317.208333333336</v>
      </c>
      <c r="B189" s="28">
        <f t="shared" si="14"/>
        <v>4652.208333333336</v>
      </c>
      <c r="C189" s="26">
        <v>118</v>
      </c>
      <c r="D189" s="21">
        <f t="shared" si="15"/>
        <v>0.2588190450904852</v>
      </c>
      <c r="E189" s="21">
        <f t="shared" si="16"/>
        <v>-0.9659258262922932</v>
      </c>
      <c r="F189" s="21">
        <f t="shared" si="17"/>
        <v>-0.8660254037968989</v>
      </c>
      <c r="G189" s="21">
        <f t="shared" si="18"/>
        <v>-0.4999999999784184</v>
      </c>
      <c r="H189" s="21">
        <f t="shared" si="19"/>
        <v>121.90460551983212</v>
      </c>
      <c r="I189">
        <f t="shared" si="20"/>
        <v>145.7267196449926</v>
      </c>
    </row>
    <row r="190" spans="1:9" ht="15.75">
      <c r="A190" s="33">
        <v>41317.23055555556</v>
      </c>
      <c r="B190" s="28">
        <f t="shared" si="14"/>
        <v>4652.230555555558</v>
      </c>
      <c r="C190" s="26">
        <v>123</v>
      </c>
      <c r="D190" s="21">
        <f t="shared" si="15"/>
        <v>0.12186934339388901</v>
      </c>
      <c r="E190" s="21">
        <f t="shared" si="16"/>
        <v>-0.9925461516427044</v>
      </c>
      <c r="F190" s="21">
        <f t="shared" si="17"/>
        <v>-0.9702957262814847</v>
      </c>
      <c r="G190" s="21">
        <f t="shared" si="18"/>
        <v>-0.24192189557765556</v>
      </c>
      <c r="H190" s="21">
        <f t="shared" si="19"/>
        <v>124.64510573973703</v>
      </c>
      <c r="I190">
        <f t="shared" si="20"/>
        <v>148.08684618257638</v>
      </c>
    </row>
    <row r="191" spans="1:9" ht="15.75">
      <c r="A191" s="33">
        <v>41317.25</v>
      </c>
      <c r="B191" s="28">
        <f t="shared" si="14"/>
        <v>4652.25</v>
      </c>
      <c r="C191" s="26">
        <v>147</v>
      </c>
      <c r="D191" s="21">
        <f t="shared" si="15"/>
        <v>9.366520146297797E-14</v>
      </c>
      <c r="E191" s="21">
        <f t="shared" si="16"/>
        <v>-1</v>
      </c>
      <c r="F191" s="21">
        <f t="shared" si="17"/>
        <v>-1</v>
      </c>
      <c r="G191" s="21">
        <f t="shared" si="18"/>
        <v>-1.8733040292595593E-13</v>
      </c>
      <c r="H191" s="21">
        <f t="shared" si="19"/>
        <v>126.89398047876719</v>
      </c>
      <c r="I191">
        <f t="shared" si="20"/>
        <v>149.94126421078627</v>
      </c>
    </row>
    <row r="192" spans="1:9" ht="15.75">
      <c r="A192" s="33">
        <v>41317.270833333336</v>
      </c>
      <c r="B192" s="28">
        <f t="shared" si="14"/>
        <v>4652.270833333336</v>
      </c>
      <c r="C192" s="26">
        <v>111</v>
      </c>
      <c r="D192" s="21">
        <f t="shared" si="15"/>
        <v>-0.13052619223537665</v>
      </c>
      <c r="E192" s="21">
        <f t="shared" si="16"/>
        <v>-0.9914448613717928</v>
      </c>
      <c r="F192" s="21">
        <f t="shared" si="17"/>
        <v>-0.965925826281067</v>
      </c>
      <c r="G192" s="21">
        <f t="shared" si="18"/>
        <v>0.25881904513238196</v>
      </c>
      <c r="H192" s="21">
        <f t="shared" si="19"/>
        <v>129.07603829967974</v>
      </c>
      <c r="I192">
        <f t="shared" si="20"/>
        <v>151.67699546283902</v>
      </c>
    </row>
    <row r="193" spans="1:9" ht="15.75">
      <c r="A193" s="33">
        <v>41317.291666666664</v>
      </c>
      <c r="B193" s="28">
        <f t="shared" si="14"/>
        <v>4652.291666666664</v>
      </c>
      <c r="C193" s="26">
        <v>124</v>
      </c>
      <c r="D193" s="21">
        <f t="shared" si="15"/>
        <v>-0.2588190450867902</v>
      </c>
      <c r="E193" s="21">
        <f t="shared" si="16"/>
        <v>-0.9659258262932833</v>
      </c>
      <c r="F193" s="21">
        <f t="shared" si="17"/>
        <v>-0.8660254038007241</v>
      </c>
      <c r="G193" s="21">
        <f t="shared" si="18"/>
        <v>0.49999999997179273</v>
      </c>
      <c r="H193" s="21">
        <f t="shared" si="19"/>
        <v>130.9774426358371</v>
      </c>
      <c r="I193">
        <f t="shared" si="20"/>
        <v>153.12395664279947</v>
      </c>
    </row>
    <row r="194" spans="1:9" ht="15.75">
      <c r="A194" s="33">
        <v>41317.3125</v>
      </c>
      <c r="B194" s="28">
        <f t="shared" si="14"/>
        <v>4652.3125</v>
      </c>
      <c r="C194" s="26">
        <v>128</v>
      </c>
      <c r="D194" s="21">
        <f t="shared" si="15"/>
        <v>-0.38268343236441116</v>
      </c>
      <c r="E194" s="21">
        <f t="shared" si="16"/>
        <v>-0.9238795325115678</v>
      </c>
      <c r="F194" s="21">
        <f t="shared" si="17"/>
        <v>-0.7071067811875863</v>
      </c>
      <c r="G194" s="21">
        <f t="shared" si="18"/>
        <v>0.7071067811855087</v>
      </c>
      <c r="H194" s="21">
        <f t="shared" si="19"/>
        <v>132.58191394835595</v>
      </c>
      <c r="I194">
        <f t="shared" si="20"/>
        <v>154.25738984474322</v>
      </c>
    </row>
    <row r="195" spans="1:9" ht="15.75">
      <c r="A195" s="33">
        <v>41317.333333333336</v>
      </c>
      <c r="B195" s="28">
        <f aca="true" t="shared" si="21" ref="B195:B238">A195-36665</f>
        <v>4652.333333333336</v>
      </c>
      <c r="C195" s="26">
        <v>116</v>
      </c>
      <c r="D195" s="21">
        <f aca="true" t="shared" si="22" ref="D195:D238">COS(2*PI()*B195)</f>
        <v>-0.5000000000128314</v>
      </c>
      <c r="E195" s="21">
        <f aca="true" t="shared" si="23" ref="E195:E238">-SIN(2*PI()*B195)</f>
        <v>-0.8660254037770304</v>
      </c>
      <c r="F195" s="21">
        <f aca="true" t="shared" si="24" ref="F195:F238">COS(2*PI()*B195/0.5)</f>
        <v>-0.49999999997433714</v>
      </c>
      <c r="G195" s="21">
        <f aca="true" t="shared" si="25" ref="G195:G238">-SIN(2*PI()*B195/0.5)</f>
        <v>0.8660254037992551</v>
      </c>
      <c r="H195" s="21">
        <f aca="true" t="shared" si="26" ref="H195:H238">TREND(C$2:C$238,D$2:G$238,D195:G195,TRUE)</f>
        <v>133.9029507821814</v>
      </c>
      <c r="I195">
        <f aca="true" t="shared" si="27" ref="I195:I238">134.8+20.82*COS(2*PI()*B195+3.95589382956653)</f>
        <v>155.0579017117568</v>
      </c>
    </row>
    <row r="196" spans="1:9" ht="15.75">
      <c r="A196" s="33">
        <v>41317.354166666664</v>
      </c>
      <c r="B196" s="28">
        <f t="shared" si="21"/>
        <v>4652.354166666664</v>
      </c>
      <c r="C196" s="26">
        <v>139</v>
      </c>
      <c r="D196" s="21">
        <f t="shared" si="22"/>
        <v>-0.6087614289952921</v>
      </c>
      <c r="E196" s="21">
        <f t="shared" si="23"/>
        <v>-0.7933533403015393</v>
      </c>
      <c r="F196" s="21">
        <f t="shared" si="24"/>
        <v>-0.25881904513521986</v>
      </c>
      <c r="G196" s="21">
        <f t="shared" si="25"/>
        <v>0.9659258262803065</v>
      </c>
      <c r="H196" s="21">
        <f t="shared" si="26"/>
        <v>134.98080802805066</v>
      </c>
      <c r="I196">
        <f t="shared" si="27"/>
        <v>155.51179526374833</v>
      </c>
    </row>
    <row r="197" spans="1:9" ht="15.75">
      <c r="A197" s="33">
        <v>41317.5</v>
      </c>
      <c r="B197" s="28">
        <f t="shared" si="21"/>
        <v>4652.5</v>
      </c>
      <c r="C197" s="26">
        <v>119</v>
      </c>
      <c r="D197" s="21">
        <f t="shared" si="22"/>
        <v>-1</v>
      </c>
      <c r="E197" s="21">
        <f t="shared" si="23"/>
        <v>-2.657009378140285E-12</v>
      </c>
      <c r="F197" s="21">
        <f t="shared" si="24"/>
        <v>1</v>
      </c>
      <c r="G197" s="21">
        <f t="shared" si="25"/>
        <v>5.31401875628057E-12</v>
      </c>
      <c r="H197" s="21">
        <f t="shared" si="26"/>
        <v>141.8632117624454</v>
      </c>
      <c r="I197">
        <f t="shared" si="27"/>
        <v>149.09036451950308</v>
      </c>
    </row>
    <row r="198" spans="1:9" ht="15.75">
      <c r="A198" s="33">
        <v>41317.520833333336</v>
      </c>
      <c r="B198" s="28">
        <f t="shared" si="21"/>
        <v>4652.520833333336</v>
      </c>
      <c r="C198" s="26">
        <v>136</v>
      </c>
      <c r="D198" s="21">
        <f t="shared" si="22"/>
        <v>-0.9914448613721274</v>
      </c>
      <c r="E198" s="21">
        <f t="shared" si="23"/>
        <v>0.13052619223283524</v>
      </c>
      <c r="F198" s="21">
        <f t="shared" si="24"/>
        <v>0.9659258262823939</v>
      </c>
      <c r="G198" s="21">
        <f t="shared" si="25"/>
        <v>-0.25881904512743</v>
      </c>
      <c r="H198" s="21">
        <f t="shared" si="26"/>
        <v>143.53025756626434</v>
      </c>
      <c r="I198">
        <f t="shared" si="27"/>
        <v>146.99177690693062</v>
      </c>
    </row>
    <row r="199" spans="1:9" ht="15.75">
      <c r="A199" s="33">
        <v>41317.541666666664</v>
      </c>
      <c r="B199" s="28">
        <f t="shared" si="21"/>
        <v>4652.541666666664</v>
      </c>
      <c r="C199" s="26">
        <v>136</v>
      </c>
      <c r="D199" s="21">
        <f t="shared" si="22"/>
        <v>-0.9659258262930052</v>
      </c>
      <c r="E199" s="21">
        <f t="shared" si="23"/>
        <v>0.2588190450878282</v>
      </c>
      <c r="F199" s="21">
        <f t="shared" si="24"/>
        <v>0.8660254037996494</v>
      </c>
      <c r="G199" s="21">
        <f t="shared" si="25"/>
        <v>-0.4999999999736541</v>
      </c>
      <c r="H199" s="21">
        <f t="shared" si="26"/>
        <v>145.4266574321864</v>
      </c>
      <c r="I199">
        <f t="shared" si="27"/>
        <v>144.68458461203187</v>
      </c>
    </row>
    <row r="200" spans="1:9" ht="15.75">
      <c r="A200" s="33">
        <v>41317.5625</v>
      </c>
      <c r="B200" s="28">
        <f t="shared" si="21"/>
        <v>4652.5625</v>
      </c>
      <c r="C200" s="26">
        <v>135</v>
      </c>
      <c r="D200" s="21">
        <f t="shared" si="22"/>
        <v>-0.9238795325111566</v>
      </c>
      <c r="E200" s="21">
        <f t="shared" si="23"/>
        <v>0.38268343236540403</v>
      </c>
      <c r="F200" s="21">
        <f t="shared" si="24"/>
        <v>0.7071067811860665</v>
      </c>
      <c r="G200" s="21">
        <f t="shared" si="25"/>
        <v>-0.7071067811870285</v>
      </c>
      <c r="H200" s="21">
        <f t="shared" si="26"/>
        <v>147.50370941886666</v>
      </c>
      <c r="I200">
        <f t="shared" si="27"/>
        <v>142.20826433311973</v>
      </c>
    </row>
    <row r="201" spans="1:9" ht="15.75">
      <c r="A201" s="33">
        <v>41317.583333333336</v>
      </c>
      <c r="B201" s="28">
        <f t="shared" si="21"/>
        <v>4652.583333333336</v>
      </c>
      <c r="C201" s="26">
        <v>149</v>
      </c>
      <c r="D201" s="21">
        <f t="shared" si="22"/>
        <v>-0.8660254037764931</v>
      </c>
      <c r="E201" s="21">
        <f t="shared" si="23"/>
        <v>0.5000000000137621</v>
      </c>
      <c r="F201" s="21">
        <f t="shared" si="24"/>
        <v>0.4999999999724758</v>
      </c>
      <c r="G201" s="21">
        <f t="shared" si="25"/>
        <v>-0.8660254038003298</v>
      </c>
      <c r="H201" s="21">
        <f t="shared" si="26"/>
        <v>149.68492309564874</v>
      </c>
      <c r="I201">
        <f t="shared" si="27"/>
        <v>139.60518659747893</v>
      </c>
    </row>
    <row r="202" spans="1:9" ht="15.75">
      <c r="A202" s="33">
        <v>41317.604166666664</v>
      </c>
      <c r="B202" s="28">
        <f t="shared" si="21"/>
        <v>4652.604166666664</v>
      </c>
      <c r="C202" s="26">
        <v>161</v>
      </c>
      <c r="D202" s="21">
        <f t="shared" si="22"/>
        <v>-0.793353340300885</v>
      </c>
      <c r="E202" s="21">
        <f t="shared" si="23"/>
        <v>0.6087614289961447</v>
      </c>
      <c r="F202" s="21">
        <f t="shared" si="24"/>
        <v>0.25881904513314385</v>
      </c>
      <c r="G202" s="21">
        <f t="shared" si="25"/>
        <v>-0.9659258262808629</v>
      </c>
      <c r="H202" s="21">
        <f t="shared" si="26"/>
        <v>151.87011909340836</v>
      </c>
      <c r="I202">
        <f t="shared" si="27"/>
        <v>136.91989078786588</v>
      </c>
    </row>
    <row r="203" spans="1:9" ht="15.75">
      <c r="A203" s="33">
        <v>41317.625</v>
      </c>
      <c r="B203" s="28">
        <f t="shared" si="21"/>
        <v>4652.625</v>
      </c>
      <c r="C203" s="26">
        <v>146</v>
      </c>
      <c r="D203" s="21">
        <f t="shared" si="22"/>
        <v>-0.7071067811867602</v>
      </c>
      <c r="E203" s="21">
        <f t="shared" si="23"/>
        <v>0.7071067811863349</v>
      </c>
      <c r="F203" s="21">
        <f t="shared" si="24"/>
        <v>6.014053187744506E-13</v>
      </c>
      <c r="G203" s="21">
        <f t="shared" si="25"/>
        <v>-1</v>
      </c>
      <c r="H203" s="21">
        <f t="shared" si="26"/>
        <v>153.9414268861829</v>
      </c>
      <c r="I203">
        <f t="shared" si="27"/>
        <v>134.198323058161</v>
      </c>
    </row>
    <row r="204" spans="1:9" ht="15.75">
      <c r="A204" s="33">
        <v>41317.645833333336</v>
      </c>
      <c r="B204" s="28">
        <f t="shared" si="21"/>
        <v>4652.645833333336</v>
      </c>
      <c r="C204" s="26">
        <v>156</v>
      </c>
      <c r="D204" s="21">
        <f t="shared" si="22"/>
        <v>-0.6087614289966218</v>
      </c>
      <c r="E204" s="21">
        <f t="shared" si="23"/>
        <v>0.793353340300519</v>
      </c>
      <c r="F204" s="21">
        <f t="shared" si="24"/>
        <v>-0.258819045131982</v>
      </c>
      <c r="G204" s="21">
        <f t="shared" si="25"/>
        <v>-0.9659258262811742</v>
      </c>
      <c r="H204" s="21">
        <f t="shared" si="26"/>
        <v>155.77078624579454</v>
      </c>
      <c r="I204">
        <f t="shared" si="27"/>
        <v>131.4870501877498</v>
      </c>
    </row>
    <row r="205" spans="1:9" ht="15.75">
      <c r="A205" s="33">
        <v>41317.666666666664</v>
      </c>
      <c r="B205" s="28">
        <f t="shared" si="21"/>
        <v>4652.666666666664</v>
      </c>
      <c r="C205" s="26">
        <v>177</v>
      </c>
      <c r="D205" s="21">
        <f t="shared" si="22"/>
        <v>-0.5000000000142829</v>
      </c>
      <c r="E205" s="21">
        <f t="shared" si="23"/>
        <v>0.8660254037761924</v>
      </c>
      <c r="F205" s="21">
        <f t="shared" si="24"/>
        <v>-0.49999999997143413</v>
      </c>
      <c r="G205" s="21">
        <f t="shared" si="25"/>
        <v>-0.8660254038009312</v>
      </c>
      <c r="H205" s="21">
        <f t="shared" si="26"/>
        <v>157.22845026170114</v>
      </c>
      <c r="I205">
        <f t="shared" si="27"/>
        <v>128.83246280810621</v>
      </c>
    </row>
    <row r="206" spans="1:9" ht="15.75">
      <c r="A206" s="33">
        <v>41317.6875</v>
      </c>
      <c r="B206" s="28">
        <f t="shared" si="21"/>
        <v>4652.6875</v>
      </c>
      <c r="C206" s="26">
        <v>170</v>
      </c>
      <c r="D206" s="21">
        <f t="shared" si="22"/>
        <v>-0.38268343236595964</v>
      </c>
      <c r="E206" s="21">
        <f t="shared" si="23"/>
        <v>0.9238795325109265</v>
      </c>
      <c r="F206" s="21">
        <f t="shared" si="24"/>
        <v>-0.707106781185216</v>
      </c>
      <c r="G206" s="21">
        <f t="shared" si="25"/>
        <v>-0.7071067811878791</v>
      </c>
      <c r="H206" s="21">
        <f t="shared" si="26"/>
        <v>158.19191428437318</v>
      </c>
      <c r="I206">
        <f t="shared" si="27"/>
        <v>126.27998164338192</v>
      </c>
    </row>
    <row r="207" spans="1:9" ht="15.75">
      <c r="A207" s="33">
        <v>41317.708333333336</v>
      </c>
      <c r="B207" s="28">
        <f t="shared" si="21"/>
        <v>4652.708333333336</v>
      </c>
      <c r="C207" s="26">
        <v>157</v>
      </c>
      <c r="D207" s="21">
        <f t="shared" si="22"/>
        <v>-0.25881904508840914</v>
      </c>
      <c r="E207" s="21">
        <f t="shared" si="23"/>
        <v>0.9659258262928495</v>
      </c>
      <c r="F207" s="21">
        <f t="shared" si="24"/>
        <v>-0.866025403799048</v>
      </c>
      <c r="G207" s="21">
        <f t="shared" si="25"/>
        <v>-0.49999999997469574</v>
      </c>
      <c r="H207" s="21">
        <f t="shared" si="26"/>
        <v>158.55466080974472</v>
      </c>
      <c r="I207">
        <f t="shared" si="27"/>
        <v>123.87328035496931</v>
      </c>
    </row>
    <row r="208" spans="1:9" ht="15.75">
      <c r="A208" s="33">
        <v>41317.729166666664</v>
      </c>
      <c r="B208" s="28">
        <f t="shared" si="21"/>
        <v>4652.729166666664</v>
      </c>
      <c r="C208" s="26">
        <v>159</v>
      </c>
      <c r="D208" s="21">
        <f t="shared" si="22"/>
        <v>-0.13052619223703835</v>
      </c>
      <c r="E208" s="21">
        <f t="shared" si="23"/>
        <v>0.9914448613715741</v>
      </c>
      <c r="F208" s="21">
        <f t="shared" si="24"/>
        <v>-0.9659258262801994</v>
      </c>
      <c r="G208" s="21">
        <f t="shared" si="25"/>
        <v>-0.2588190451356198</v>
      </c>
      <c r="H208" s="21">
        <f t="shared" si="26"/>
        <v>158.23411758279278</v>
      </c>
      <c r="I208">
        <f t="shared" si="27"/>
        <v>121.65353826995009</v>
      </c>
    </row>
    <row r="209" spans="1:9" ht="15.75">
      <c r="A209" s="33">
        <v>41317.75</v>
      </c>
      <c r="B209" s="28">
        <f t="shared" si="21"/>
        <v>4652.75</v>
      </c>
      <c r="C209" s="26">
        <v>162</v>
      </c>
      <c r="D209" s="21">
        <f t="shared" si="22"/>
        <v>-1.5823747477258787E-12</v>
      </c>
      <c r="E209" s="21">
        <f t="shared" si="23"/>
        <v>1</v>
      </c>
      <c r="F209" s="21">
        <f t="shared" si="24"/>
        <v>-1</v>
      </c>
      <c r="G209" s="21">
        <f t="shared" si="25"/>
        <v>-3.1647494954517574E-12</v>
      </c>
      <c r="H209" s="21">
        <f t="shared" si="26"/>
        <v>157.17827461722945</v>
      </c>
      <c r="I209">
        <f t="shared" si="27"/>
        <v>119.65873578923504</v>
      </c>
    </row>
    <row r="210" spans="1:9" ht="15.75">
      <c r="A210" s="33">
        <v>41317.770833333336</v>
      </c>
      <c r="B210" s="28">
        <f t="shared" si="21"/>
        <v>4652.770833333336</v>
      </c>
      <c r="C210" s="26">
        <v>169</v>
      </c>
      <c r="D210" s="21">
        <f t="shared" si="22"/>
        <v>0.1305261922339007</v>
      </c>
      <c r="E210" s="21">
        <f t="shared" si="23"/>
        <v>0.9914448613719872</v>
      </c>
      <c r="F210" s="21">
        <f t="shared" si="24"/>
        <v>-0.9659258262818377</v>
      </c>
      <c r="G210" s="21">
        <f t="shared" si="25"/>
        <v>0.258819045129506</v>
      </c>
      <c r="H210" s="21">
        <f t="shared" si="26"/>
        <v>155.37049226135096</v>
      </c>
      <c r="I210">
        <f t="shared" si="27"/>
        <v>117.92300453717915</v>
      </c>
    </row>
    <row r="211" spans="1:9" ht="15.75">
      <c r="A211" s="33">
        <v>41317.791666666664</v>
      </c>
      <c r="B211" s="28">
        <f t="shared" si="21"/>
        <v>4652.791666666664</v>
      </c>
      <c r="C211" s="26">
        <v>178</v>
      </c>
      <c r="D211" s="21">
        <f t="shared" si="22"/>
        <v>0.25881904508535225</v>
      </c>
      <c r="E211" s="21">
        <f t="shared" si="23"/>
        <v>0.9659258262936686</v>
      </c>
      <c r="F211" s="21">
        <f t="shared" si="24"/>
        <v>-0.8660254038022128</v>
      </c>
      <c r="G211" s="21">
        <f t="shared" si="25"/>
        <v>0.49999999996921424</v>
      </c>
      <c r="H211" s="21">
        <f t="shared" si="26"/>
        <v>152.8321510248028</v>
      </c>
      <c r="I211">
        <f t="shared" si="27"/>
        <v>116.47604335721527</v>
      </c>
    </row>
    <row r="212" spans="1:9" ht="15.75">
      <c r="A212" s="33">
        <v>41317.8125</v>
      </c>
      <c r="B212" s="28">
        <f t="shared" si="21"/>
        <v>4652.8125</v>
      </c>
      <c r="C212" s="26">
        <v>157</v>
      </c>
      <c r="D212" s="21">
        <f t="shared" si="22"/>
        <v>0.3826834323630358</v>
      </c>
      <c r="E212" s="21">
        <f t="shared" si="23"/>
        <v>0.9238795325121375</v>
      </c>
      <c r="F212" s="21">
        <f t="shared" si="24"/>
        <v>-0.7071067811896916</v>
      </c>
      <c r="G212" s="21">
        <f t="shared" si="25"/>
        <v>0.7071067811834034</v>
      </c>
      <c r="H212" s="21">
        <f t="shared" si="26"/>
        <v>149.62293664319483</v>
      </c>
      <c r="I212">
        <f t="shared" si="27"/>
        <v>115.34261015526782</v>
      </c>
    </row>
    <row r="213" spans="1:9" ht="15.75">
      <c r="A213" s="33">
        <v>41317.833333333336</v>
      </c>
      <c r="B213" s="28">
        <f t="shared" si="21"/>
        <v>4652.833333333336</v>
      </c>
      <c r="C213" s="26">
        <v>153</v>
      </c>
      <c r="D213" s="21">
        <f t="shared" si="22"/>
        <v>0.5000000000115422</v>
      </c>
      <c r="E213" s="21">
        <f t="shared" si="23"/>
        <v>0.8660254037777748</v>
      </c>
      <c r="F213" s="21">
        <f t="shared" si="24"/>
        <v>-0.49999999997691563</v>
      </c>
      <c r="G213" s="21">
        <f t="shared" si="25"/>
        <v>0.8660254037977664</v>
      </c>
      <c r="H213" s="21">
        <f t="shared" si="26"/>
        <v>145.8387111598509</v>
      </c>
      <c r="I213">
        <f t="shared" si="27"/>
        <v>114.54209828825034</v>
      </c>
    </row>
    <row r="214" spans="1:9" ht="15.75">
      <c r="A214" s="33">
        <v>41317.854166666664</v>
      </c>
      <c r="B214" s="28">
        <f t="shared" si="21"/>
        <v>4652.854166666664</v>
      </c>
      <c r="C214" s="26">
        <v>152</v>
      </c>
      <c r="D214" s="21">
        <f t="shared" si="22"/>
        <v>0.6087614289969973</v>
      </c>
      <c r="E214" s="21">
        <f t="shared" si="23"/>
        <v>0.7933533403002309</v>
      </c>
      <c r="F214" s="21">
        <f t="shared" si="24"/>
        <v>-0.2588190451310678</v>
      </c>
      <c r="G214" s="21">
        <f t="shared" si="25"/>
        <v>0.9659258262814191</v>
      </c>
      <c r="H214" s="21">
        <f t="shared" si="26"/>
        <v>141.60708192104354</v>
      </c>
      <c r="I214">
        <f t="shared" si="27"/>
        <v>114.08820473624715</v>
      </c>
    </row>
    <row r="215" spans="1:9" ht="15.75">
      <c r="A215" s="33">
        <v>41317.875</v>
      </c>
      <c r="B215" s="28">
        <f t="shared" si="21"/>
        <v>4652.875</v>
      </c>
      <c r="C215" s="26">
        <v>145</v>
      </c>
      <c r="D215" s="21">
        <f t="shared" si="22"/>
        <v>0.7071067811845223</v>
      </c>
      <c r="E215" s="21">
        <f t="shared" si="23"/>
        <v>0.7071067811885727</v>
      </c>
      <c r="F215" s="21">
        <f t="shared" si="24"/>
        <v>-5.728093672129064E-12</v>
      </c>
      <c r="G215" s="21">
        <f t="shared" si="25"/>
        <v>1</v>
      </c>
      <c r="H215" s="21">
        <f t="shared" si="26"/>
        <v>137.0809344917648</v>
      </c>
      <c r="I215">
        <f t="shared" si="27"/>
        <v>113.98869574347339</v>
      </c>
    </row>
    <row r="216" spans="1:9" ht="15.75">
      <c r="A216" s="33">
        <v>41317.895833333336</v>
      </c>
      <c r="B216" s="28">
        <f t="shared" si="21"/>
        <v>4652.895833333336</v>
      </c>
      <c r="C216" s="26">
        <v>136</v>
      </c>
      <c r="D216" s="21">
        <f t="shared" si="22"/>
        <v>0.7933533402989584</v>
      </c>
      <c r="E216" s="21">
        <f t="shared" si="23"/>
        <v>0.6087614289986555</v>
      </c>
      <c r="F216" s="21">
        <f t="shared" si="24"/>
        <v>0.25881904512703</v>
      </c>
      <c r="G216" s="21">
        <f t="shared" si="25"/>
        <v>0.965925826282501</v>
      </c>
      <c r="H216" s="21">
        <f t="shared" si="26"/>
        <v>132.43033208728895</v>
      </c>
      <c r="I216">
        <f t="shared" si="27"/>
        <v>114.24527393658919</v>
      </c>
    </row>
    <row r="217" spans="1:9" ht="15.75">
      <c r="A217" s="33">
        <v>41317.916666666664</v>
      </c>
      <c r="B217" s="28">
        <f t="shared" si="21"/>
        <v>4652.916666666664</v>
      </c>
      <c r="C217" s="26">
        <v>123</v>
      </c>
      <c r="D217" s="21">
        <f t="shared" si="22"/>
        <v>0.8660254037767298</v>
      </c>
      <c r="E217" s="21">
        <f t="shared" si="23"/>
        <v>0.5000000000133523</v>
      </c>
      <c r="F217" s="21">
        <f t="shared" si="24"/>
        <v>0.4999999999732955</v>
      </c>
      <c r="G217" s="21">
        <f t="shared" si="25"/>
        <v>0.8660254037998565</v>
      </c>
      <c r="H217" s="21">
        <f t="shared" si="26"/>
        <v>127.83329387004592</v>
      </c>
      <c r="I217">
        <f t="shared" si="27"/>
        <v>114.85354919131957</v>
      </c>
    </row>
    <row r="218" spans="1:9" ht="15.75">
      <c r="A218" s="33">
        <v>41317.9375</v>
      </c>
      <c r="B218" s="28">
        <f t="shared" si="21"/>
        <v>4652.9375</v>
      </c>
      <c r="C218" s="26">
        <v>136</v>
      </c>
      <c r="D218" s="21">
        <f t="shared" si="22"/>
        <v>0.9238795325113377</v>
      </c>
      <c r="E218" s="21">
        <f t="shared" si="23"/>
        <v>0.3826834323649668</v>
      </c>
      <c r="F218" s="21">
        <f t="shared" si="24"/>
        <v>0.7071067811867358</v>
      </c>
      <c r="G218" s="21">
        <f t="shared" si="25"/>
        <v>0.7071067811863593</v>
      </c>
      <c r="H218" s="21">
        <f t="shared" si="26"/>
        <v>123.46604005055406</v>
      </c>
      <c r="I218">
        <f t="shared" si="27"/>
        <v>115.80311374981304</v>
      </c>
    </row>
    <row r="219" spans="1:9" ht="15.75">
      <c r="A219" s="33">
        <v>41317.958333333336</v>
      </c>
      <c r="B219" s="28">
        <f t="shared" si="21"/>
        <v>4652.958333333336</v>
      </c>
      <c r="C219" s="26">
        <v>122</v>
      </c>
      <c r="D219" s="21">
        <f t="shared" si="22"/>
        <v>0.9659258262931276</v>
      </c>
      <c r="E219" s="21">
        <f t="shared" si="23"/>
        <v>0.25881904508737114</v>
      </c>
      <c r="F219" s="21">
        <f t="shared" si="24"/>
        <v>0.8660254038001227</v>
      </c>
      <c r="G219" s="21">
        <f t="shared" si="25"/>
        <v>0.4999999999728344</v>
      </c>
      <c r="H219" s="21">
        <f t="shared" si="26"/>
        <v>119.49332792097591</v>
      </c>
      <c r="I219">
        <f t="shared" si="27"/>
        <v>117.07772029905622</v>
      </c>
    </row>
    <row r="220" spans="1:9" ht="15.75">
      <c r="A220" s="33">
        <v>41317.979166666664</v>
      </c>
      <c r="B220" s="28">
        <f t="shared" si="21"/>
        <v>4652.979166666664</v>
      </c>
      <c r="C220" s="26">
        <v>106</v>
      </c>
      <c r="D220" s="21">
        <f t="shared" si="22"/>
        <v>0.9914448613717143</v>
      </c>
      <c r="E220" s="21">
        <f t="shared" si="23"/>
        <v>0.13052619223597292</v>
      </c>
      <c r="F220" s="21">
        <f t="shared" si="24"/>
        <v>0.9659258262807557</v>
      </c>
      <c r="G220" s="21">
        <f t="shared" si="25"/>
        <v>0.2588190451335438</v>
      </c>
      <c r="H220" s="21">
        <f t="shared" si="26"/>
        <v>116.05949725008334</v>
      </c>
      <c r="I220">
        <f t="shared" si="27"/>
        <v>118.65555996697698</v>
      </c>
    </row>
    <row r="221" spans="1:9" ht="15.75">
      <c r="A221" s="33">
        <v>41318</v>
      </c>
      <c r="B221" s="28">
        <f t="shared" si="21"/>
        <v>4653</v>
      </c>
      <c r="C221" s="26">
        <v>109</v>
      </c>
      <c r="D221" s="21">
        <f t="shared" si="22"/>
        <v>1</v>
      </c>
      <c r="E221" s="21">
        <f t="shared" si="23"/>
        <v>5.077401173114726E-13</v>
      </c>
      <c r="F221" s="21">
        <f t="shared" si="24"/>
        <v>1</v>
      </c>
      <c r="G221" s="21">
        <f t="shared" si="25"/>
        <v>1.0154802346229452E-12</v>
      </c>
      <c r="H221" s="21">
        <f t="shared" si="26"/>
        <v>113.28079639977159</v>
      </c>
      <c r="I221">
        <f t="shared" si="27"/>
        <v>120.50963548052947</v>
      </c>
    </row>
    <row r="222" spans="1:9" ht="15.75">
      <c r="A222" s="33">
        <v>41318.020833333336</v>
      </c>
      <c r="B222" s="28">
        <f t="shared" si="21"/>
        <v>4653.020833333336</v>
      </c>
      <c r="C222" s="26">
        <v>112</v>
      </c>
      <c r="D222" s="21">
        <f t="shared" si="22"/>
        <v>0.9914448613718468</v>
      </c>
      <c r="E222" s="21">
        <f t="shared" si="23"/>
        <v>-0.13052619223496612</v>
      </c>
      <c r="F222" s="21">
        <f t="shared" si="24"/>
        <v>0.9659258262812813</v>
      </c>
      <c r="G222" s="21">
        <f t="shared" si="25"/>
        <v>-0.25881904513158205</v>
      </c>
      <c r="H222" s="21">
        <f t="shared" si="26"/>
        <v>111.23947513091993</v>
      </c>
      <c r="I222">
        <f t="shared" si="27"/>
        <v>122.60822309310568</v>
      </c>
    </row>
    <row r="223" spans="1:9" ht="15.75">
      <c r="A223" s="33">
        <v>41318.041666666664</v>
      </c>
      <c r="B223" s="28">
        <f t="shared" si="21"/>
        <v>4653.041666666664</v>
      </c>
      <c r="C223" s="26">
        <v>94</v>
      </c>
      <c r="D223" s="21">
        <f t="shared" si="22"/>
        <v>0.9659258262933904</v>
      </c>
      <c r="E223" s="21">
        <f t="shared" si="23"/>
        <v>-0.25881904508639025</v>
      </c>
      <c r="F223" s="21">
        <f t="shared" si="24"/>
        <v>0.8660254038011382</v>
      </c>
      <c r="G223" s="21">
        <f t="shared" si="25"/>
        <v>-0.4999999999710755</v>
      </c>
      <c r="H223" s="21">
        <f t="shared" si="26"/>
        <v>109.98001216544552</v>
      </c>
      <c r="I223">
        <f t="shared" si="27"/>
        <v>124.91541538794088</v>
      </c>
    </row>
    <row r="224" spans="1:9" ht="15.75">
      <c r="A224" s="33">
        <v>41318.0625</v>
      </c>
      <c r="B224" s="28">
        <f t="shared" si="21"/>
        <v>4653.0625</v>
      </c>
      <c r="C224" s="26">
        <v>125</v>
      </c>
      <c r="D224" s="21">
        <f t="shared" si="22"/>
        <v>0.9238795325117263</v>
      </c>
      <c r="E224" s="21">
        <f t="shared" si="23"/>
        <v>-0.38268343236402863</v>
      </c>
      <c r="F224" s="21">
        <f t="shared" si="24"/>
        <v>0.7071067811881718</v>
      </c>
      <c r="G224" s="21">
        <f t="shared" si="25"/>
        <v>-0.7071067811849232</v>
      </c>
      <c r="H224" s="21">
        <f t="shared" si="26"/>
        <v>109.5077032478603</v>
      </c>
      <c r="I224">
        <f t="shared" si="27"/>
        <v>127.39173566685133</v>
      </c>
    </row>
    <row r="225" spans="1:9" ht="15.75">
      <c r="A225" s="33">
        <v>41318.083333333336</v>
      </c>
      <c r="B225" s="28">
        <f t="shared" si="21"/>
        <v>4653.083333333336</v>
      </c>
      <c r="C225" s="26">
        <v>93</v>
      </c>
      <c r="D225" s="21">
        <f t="shared" si="22"/>
        <v>0.8660254037772375</v>
      </c>
      <c r="E225" s="21">
        <f t="shared" si="23"/>
        <v>-0.5000000000124728</v>
      </c>
      <c r="F225" s="21">
        <f t="shared" si="24"/>
        <v>0.49999999997505434</v>
      </c>
      <c r="G225" s="21">
        <f t="shared" si="25"/>
        <v>-0.8660254037988411</v>
      </c>
      <c r="H225" s="21">
        <f t="shared" si="26"/>
        <v>109.78967822060076</v>
      </c>
      <c r="I225">
        <f t="shared" si="27"/>
        <v>129.99481340249093</v>
      </c>
    </row>
    <row r="226" spans="1:9" ht="15.75">
      <c r="A226" s="33">
        <v>41318.104166666664</v>
      </c>
      <c r="B226" s="28">
        <f t="shared" si="21"/>
        <v>4653.104166666664</v>
      </c>
      <c r="C226" s="26">
        <v>94</v>
      </c>
      <c r="D226" s="21">
        <f t="shared" si="22"/>
        <v>0.7933533403017913</v>
      </c>
      <c r="E226" s="21">
        <f t="shared" si="23"/>
        <v>-0.6087614289949635</v>
      </c>
      <c r="F226" s="21">
        <f t="shared" si="24"/>
        <v>0.2588190451360198</v>
      </c>
      <c r="G226" s="21">
        <f t="shared" si="25"/>
        <v>-0.9659258262800923</v>
      </c>
      <c r="H226" s="21">
        <f t="shared" si="26"/>
        <v>110.75825421565858</v>
      </c>
      <c r="I226">
        <f t="shared" si="27"/>
        <v>132.6801092121033</v>
      </c>
    </row>
    <row r="227" spans="1:9" ht="15.75">
      <c r="A227" s="33">
        <v>41318.125</v>
      </c>
      <c r="B227" s="28">
        <f t="shared" si="21"/>
        <v>4653.125</v>
      </c>
      <c r="C227" s="26">
        <v>112</v>
      </c>
      <c r="D227" s="21">
        <f t="shared" si="22"/>
        <v>0.7071067811878128</v>
      </c>
      <c r="E227" s="21">
        <f t="shared" si="23"/>
        <v>-0.7071067811852823</v>
      </c>
      <c r="F227" s="21">
        <f t="shared" si="24"/>
        <v>3.578824411300252E-12</v>
      </c>
      <c r="G227" s="21">
        <f t="shared" si="25"/>
        <v>-1</v>
      </c>
      <c r="H227" s="21">
        <f t="shared" si="26"/>
        <v>112.31637741175541</v>
      </c>
      <c r="I227">
        <f t="shared" si="27"/>
        <v>135.40167694180803</v>
      </c>
    </row>
    <row r="228" spans="1:9" ht="15.75">
      <c r="A228" s="33">
        <v>41318.146527777775</v>
      </c>
      <c r="B228" s="28">
        <f t="shared" si="21"/>
        <v>4653.146527777775</v>
      </c>
      <c r="C228" s="26">
        <v>110</v>
      </c>
      <c r="D228" s="21">
        <f t="shared" si="22"/>
        <v>0.6052939880559491</v>
      </c>
      <c r="E228" s="21">
        <f t="shared" si="23"/>
        <v>-0.796002002524695</v>
      </c>
      <c r="F228" s="21">
        <f t="shared" si="24"/>
        <v>-0.2672383760466491</v>
      </c>
      <c r="G228" s="21">
        <f t="shared" si="25"/>
        <v>-0.9636304532173886</v>
      </c>
      <c r="H228" s="21">
        <f t="shared" si="26"/>
        <v>114.41895004419136</v>
      </c>
      <c r="I228">
        <f t="shared" si="27"/>
        <v>138.20260490178353</v>
      </c>
    </row>
    <row r="229" spans="1:9" ht="15.75">
      <c r="A229" s="33">
        <v>41318.166666666664</v>
      </c>
      <c r="B229" s="28">
        <f t="shared" si="21"/>
        <v>4653.166666666664</v>
      </c>
      <c r="C229" s="26">
        <v>117</v>
      </c>
      <c r="D229" s="21">
        <f t="shared" si="22"/>
        <v>0.5000000000155722</v>
      </c>
      <c r="E229" s="21">
        <f t="shared" si="23"/>
        <v>-0.866025403775448</v>
      </c>
      <c r="F229" s="21">
        <f t="shared" si="24"/>
        <v>-0.49999999996885564</v>
      </c>
      <c r="G229" s="21">
        <f t="shared" si="25"/>
        <v>-0.8660254038024199</v>
      </c>
      <c r="H229" s="21">
        <f t="shared" si="26"/>
        <v>116.71027452058503</v>
      </c>
      <c r="I229">
        <f t="shared" si="27"/>
        <v>140.7675371918641</v>
      </c>
    </row>
    <row r="230" spans="1:9" ht="15.75">
      <c r="A230" s="33">
        <v>41318.1875</v>
      </c>
      <c r="B230" s="28">
        <f t="shared" si="21"/>
        <v>4653.1875</v>
      </c>
      <c r="C230" s="26">
        <v>124</v>
      </c>
      <c r="D230" s="21">
        <f t="shared" si="22"/>
        <v>0.38268343236733504</v>
      </c>
      <c r="E230" s="21">
        <f t="shared" si="23"/>
        <v>-0.9238795325103567</v>
      </c>
      <c r="F230" s="21">
        <f t="shared" si="24"/>
        <v>-0.7071067811831107</v>
      </c>
      <c r="G230" s="21">
        <f t="shared" si="25"/>
        <v>-0.7071067811899844</v>
      </c>
      <c r="H230" s="21">
        <f t="shared" si="26"/>
        <v>119.2748579569819</v>
      </c>
      <c r="I230">
        <f t="shared" si="27"/>
        <v>143.32001835658983</v>
      </c>
    </row>
    <row r="231" spans="1:9" ht="15.75">
      <c r="A231" s="33">
        <v>41318.208333333336</v>
      </c>
      <c r="B231" s="28">
        <f t="shared" si="21"/>
        <v>4653.208333333336</v>
      </c>
      <c r="C231" s="26">
        <v>125</v>
      </c>
      <c r="D231" s="21">
        <f t="shared" si="22"/>
        <v>0.2588190450898471</v>
      </c>
      <c r="E231" s="21">
        <f t="shared" si="23"/>
        <v>-0.9659258262924642</v>
      </c>
      <c r="F231" s="21">
        <f t="shared" si="24"/>
        <v>-0.8660254037975593</v>
      </c>
      <c r="G231" s="21">
        <f t="shared" si="25"/>
        <v>-0.49999999997727423</v>
      </c>
      <c r="H231" s="21">
        <f t="shared" si="26"/>
        <v>121.90460551984533</v>
      </c>
      <c r="I231">
        <f t="shared" si="27"/>
        <v>145.72671964500432</v>
      </c>
    </row>
    <row r="232" spans="1:9" ht="15.75">
      <c r="A232" s="33">
        <v>41318.229166666664</v>
      </c>
      <c r="B232" s="28">
        <f t="shared" si="21"/>
        <v>4653.229166666664</v>
      </c>
      <c r="C232" s="26">
        <v>126</v>
      </c>
      <c r="D232" s="21">
        <f t="shared" si="22"/>
        <v>0.13052619223490747</v>
      </c>
      <c r="E232" s="21">
        <f t="shared" si="23"/>
        <v>-0.9914448613718546</v>
      </c>
      <c r="F232" s="21">
        <f t="shared" si="24"/>
        <v>-0.965925826281312</v>
      </c>
      <c r="G232" s="21">
        <f t="shared" si="25"/>
        <v>-0.25881904513146775</v>
      </c>
      <c r="H232" s="21">
        <f t="shared" si="26"/>
        <v>124.47815593677657</v>
      </c>
      <c r="I232">
        <f t="shared" si="27"/>
        <v>147.94646173008462</v>
      </c>
    </row>
    <row r="233" spans="1:9" ht="15.75">
      <c r="A233" s="33">
        <v>41318.25</v>
      </c>
      <c r="B233" s="28">
        <f t="shared" si="21"/>
        <v>4653.25</v>
      </c>
      <c r="C233" s="26">
        <v>124</v>
      </c>
      <c r="D233" s="21">
        <f t="shared" si="22"/>
        <v>-5.668945131029335E-13</v>
      </c>
      <c r="E233" s="21">
        <f t="shared" si="23"/>
        <v>-1</v>
      </c>
      <c r="F233" s="21">
        <f t="shared" si="24"/>
        <v>-1</v>
      </c>
      <c r="G233" s="21">
        <f t="shared" si="25"/>
        <v>1.133789026205867E-12</v>
      </c>
      <c r="H233" s="21">
        <f t="shared" si="26"/>
        <v>126.89398047877884</v>
      </c>
      <c r="I233">
        <f t="shared" si="27"/>
        <v>149.9412642107957</v>
      </c>
    </row>
    <row r="234" spans="1:9" ht="15.75">
      <c r="A234" s="33">
        <v>41318.270833333336</v>
      </c>
      <c r="B234" s="28">
        <f t="shared" si="21"/>
        <v>4653.270833333336</v>
      </c>
      <c r="C234" s="26">
        <v>149</v>
      </c>
      <c r="D234" s="21">
        <f t="shared" si="22"/>
        <v>-0.1305261922324247</v>
      </c>
      <c r="E234" s="21">
        <f t="shared" si="23"/>
        <v>-0.9914448613721815</v>
      </c>
      <c r="F234" s="21">
        <f t="shared" si="24"/>
        <v>-0.9659258262826083</v>
      </c>
      <c r="G234" s="21">
        <f t="shared" si="25"/>
        <v>0.25881904512663</v>
      </c>
      <c r="H234" s="21">
        <f t="shared" si="26"/>
        <v>129.07603829963315</v>
      </c>
      <c r="I234">
        <f t="shared" si="27"/>
        <v>151.67699546280272</v>
      </c>
    </row>
    <row r="235" spans="1:9" ht="15.75">
      <c r="A235" s="33">
        <v>41318.291666666664</v>
      </c>
      <c r="B235" s="28">
        <f t="shared" si="21"/>
        <v>4653.291666666664</v>
      </c>
      <c r="C235" s="26">
        <v>145</v>
      </c>
      <c r="D235" s="21">
        <f t="shared" si="22"/>
        <v>-0.25881904508742826</v>
      </c>
      <c r="E235" s="21">
        <f t="shared" si="23"/>
        <v>-0.9659258262931123</v>
      </c>
      <c r="F235" s="21">
        <f t="shared" si="24"/>
        <v>-0.8660254038000635</v>
      </c>
      <c r="G235" s="21">
        <f t="shared" si="25"/>
        <v>0.49999999997293687</v>
      </c>
      <c r="H235" s="21">
        <f t="shared" si="26"/>
        <v>130.97744263584596</v>
      </c>
      <c r="I235">
        <f t="shared" si="27"/>
        <v>153.12395664280598</v>
      </c>
    </row>
    <row r="236" spans="1:9" ht="15.75">
      <c r="A236" s="33">
        <v>41318.3125</v>
      </c>
      <c r="B236" s="28">
        <f t="shared" si="21"/>
        <v>4653.3125</v>
      </c>
      <c r="C236" s="26">
        <v>116</v>
      </c>
      <c r="D236" s="21">
        <f t="shared" si="22"/>
        <v>-0.38268343236502145</v>
      </c>
      <c r="E236" s="21">
        <f t="shared" si="23"/>
        <v>-0.923879532511315</v>
      </c>
      <c r="F236" s="21">
        <f t="shared" si="24"/>
        <v>-0.707106781186652</v>
      </c>
      <c r="G236" s="21">
        <f t="shared" si="25"/>
        <v>0.707106781186443</v>
      </c>
      <c r="H236" s="21">
        <f t="shared" si="26"/>
        <v>132.5819139483633</v>
      </c>
      <c r="I236">
        <f t="shared" si="27"/>
        <v>154.25738984474813</v>
      </c>
    </row>
    <row r="237" spans="1:9" ht="15.75">
      <c r="A237" s="33">
        <v>41318.333333333336</v>
      </c>
      <c r="B237" s="28">
        <f t="shared" si="21"/>
        <v>4653.333333333336</v>
      </c>
      <c r="C237" s="26">
        <v>122</v>
      </c>
      <c r="D237" s="21">
        <f t="shared" si="22"/>
        <v>-0.5000000000134035</v>
      </c>
      <c r="E237" s="21">
        <f t="shared" si="23"/>
        <v>-0.8660254037767001</v>
      </c>
      <c r="F237" s="21">
        <f t="shared" si="24"/>
        <v>-0.499999999973193</v>
      </c>
      <c r="G237" s="21">
        <f t="shared" si="25"/>
        <v>0.8660254037999157</v>
      </c>
      <c r="H237" s="21">
        <f t="shared" si="26"/>
        <v>133.9029507821874</v>
      </c>
      <c r="I237">
        <f t="shared" si="27"/>
        <v>155.05790171176</v>
      </c>
    </row>
    <row r="238" spans="1:9" ht="15.75">
      <c r="A238" s="33">
        <v>41318.354166666664</v>
      </c>
      <c r="B238" s="28">
        <f t="shared" si="21"/>
        <v>4653.354166666664</v>
      </c>
      <c r="C238" s="26">
        <v>144</v>
      </c>
      <c r="D238" s="21">
        <f t="shared" si="22"/>
        <v>-0.6087614289958162</v>
      </c>
      <c r="E238" s="21">
        <f t="shared" si="23"/>
        <v>-0.7933533403011371</v>
      </c>
      <c r="F238" s="21">
        <f t="shared" si="24"/>
        <v>-0.25881904513394377</v>
      </c>
      <c r="G238" s="21">
        <f t="shared" si="25"/>
        <v>0.9659258262806485</v>
      </c>
      <c r="H238" s="21">
        <f t="shared" si="26"/>
        <v>134.98080802805558</v>
      </c>
      <c r="I238">
        <f t="shared" si="27"/>
        <v>155.51179526374972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24"/>
    </sheetView>
  </sheetViews>
  <sheetFormatPr defaultColWidth="9.00390625" defaultRowHeight="15.75"/>
  <sheetData>
    <row r="1" ht="15.75">
      <c r="A1" t="s">
        <v>96</v>
      </c>
    </row>
    <row r="2" ht="16.5" thickBot="1"/>
    <row r="3" spans="1:2" ht="15.75">
      <c r="A3" s="38" t="s">
        <v>97</v>
      </c>
      <c r="B3" s="38"/>
    </row>
    <row r="4" spans="1:2" ht="15.75">
      <c r="A4" s="35" t="s">
        <v>98</v>
      </c>
      <c r="B4" s="35">
        <v>0.6995286125906431</v>
      </c>
    </row>
    <row r="5" spans="1:2" ht="15.75">
      <c r="A5" s="35" t="s">
        <v>99</v>
      </c>
      <c r="B5" s="35">
        <v>0.4893402798329901</v>
      </c>
    </row>
    <row r="6" spans="1:2" ht="15.75">
      <c r="A6" s="35" t="s">
        <v>100</v>
      </c>
      <c r="B6" s="35">
        <v>0.48053580189907613</v>
      </c>
    </row>
    <row r="7" spans="1:2" ht="15.75">
      <c r="A7" s="35" t="s">
        <v>101</v>
      </c>
      <c r="B7" s="35">
        <v>16.293406308017754</v>
      </c>
    </row>
    <row r="8" spans="1:2" ht="16.5" thickBot="1">
      <c r="A8" s="36" t="s">
        <v>102</v>
      </c>
      <c r="B8" s="36">
        <v>237</v>
      </c>
    </row>
    <row r="10" ht="16.5" thickBot="1">
      <c r="A10" t="s">
        <v>103</v>
      </c>
    </row>
    <row r="11" spans="1:6" ht="15.75">
      <c r="A11" s="37"/>
      <c r="B11" s="37" t="s">
        <v>108</v>
      </c>
      <c r="C11" s="37" t="s">
        <v>109</v>
      </c>
      <c r="D11" s="37" t="s">
        <v>110</v>
      </c>
      <c r="E11" s="37" t="s">
        <v>111</v>
      </c>
      <c r="F11" s="37" t="s">
        <v>112</v>
      </c>
    </row>
    <row r="12" spans="1:6" ht="15.75">
      <c r="A12" s="35" t="s">
        <v>104</v>
      </c>
      <c r="B12" s="35">
        <v>4</v>
      </c>
      <c r="C12" s="35">
        <v>59018.90168745775</v>
      </c>
      <c r="D12" s="35">
        <v>14754.725421864438</v>
      </c>
      <c r="E12" s="35">
        <v>55.578568485940615</v>
      </c>
      <c r="F12" s="35">
        <v>8.033766982142093E-33</v>
      </c>
    </row>
    <row r="13" spans="1:6" ht="15.75">
      <c r="A13" s="35" t="s">
        <v>105</v>
      </c>
      <c r="B13" s="35">
        <v>232</v>
      </c>
      <c r="C13" s="35">
        <v>61590.22067541143</v>
      </c>
      <c r="D13" s="35">
        <v>265.4750891181527</v>
      </c>
      <c r="E13" s="35"/>
      <c r="F13" s="35"/>
    </row>
    <row r="14" spans="1:6" ht="16.5" thickBot="1">
      <c r="A14" s="36" t="s">
        <v>106</v>
      </c>
      <c r="B14" s="36">
        <v>236</v>
      </c>
      <c r="C14" s="36">
        <v>120609.12236286918</v>
      </c>
      <c r="D14" s="36"/>
      <c r="E14" s="36"/>
      <c r="F14" s="36"/>
    </row>
    <row r="15" ht="16.5" thickBot="1"/>
    <row r="16" spans="1:7" ht="15.75">
      <c r="A16" s="37"/>
      <c r="B16" s="37" t="s">
        <v>113</v>
      </c>
      <c r="C16" s="37" t="s">
        <v>101</v>
      </c>
      <c r="D16" s="37" t="s">
        <v>114</v>
      </c>
      <c r="E16" s="37" t="s">
        <v>115</v>
      </c>
      <c r="F16" s="37" t="s">
        <v>116</v>
      </c>
      <c r="G16" s="37" t="s">
        <v>117</v>
      </c>
    </row>
    <row r="17" spans="1:7" ht="15.75">
      <c r="A17" s="35" t="s">
        <v>107</v>
      </c>
      <c r="B17" s="35">
        <v>134.80406581455497</v>
      </c>
      <c r="C17" s="35">
        <v>1.0755535617543857</v>
      </c>
      <c r="D17" s="35">
        <v>125.33459104971934</v>
      </c>
      <c r="E17" s="35">
        <v>4.2407697644743847E-215</v>
      </c>
      <c r="F17" s="35">
        <v>132.68496508255552</v>
      </c>
      <c r="G17" s="35">
        <v>136.92316654655443</v>
      </c>
    </row>
    <row r="18" spans="1:7" ht="15.75">
      <c r="A18" s="35" t="s">
        <v>118</v>
      </c>
      <c r="B18" s="35">
        <v>-14.291207681357259</v>
      </c>
      <c r="C18" s="35">
        <v>1.5439680323211789</v>
      </c>
      <c r="D18" s="35">
        <v>-9.256155167845067</v>
      </c>
      <c r="E18" s="35">
        <v>1.4613394244347523E-17</v>
      </c>
      <c r="F18" s="35">
        <v>-17.33319824679107</v>
      </c>
      <c r="G18" s="35">
        <v>-11.249217115923447</v>
      </c>
    </row>
    <row r="19" spans="1:7" ht="15.75">
      <c r="A19" s="35" t="s">
        <v>119</v>
      </c>
      <c r="B19" s="35">
        <v>15.14214706922164</v>
      </c>
      <c r="C19" s="35">
        <v>1.4992680089150736</v>
      </c>
      <c r="D19" s="35">
        <v>10.09969330312001</v>
      </c>
      <c r="E19" s="35">
        <v>4.1078409636269516E-20</v>
      </c>
      <c r="F19" s="35">
        <v>12.188226364451728</v>
      </c>
      <c r="G19" s="35">
        <v>18.096067773991553</v>
      </c>
    </row>
    <row r="20" spans="1:7" ht="15.75">
      <c r="A20" s="35" t="s">
        <v>120</v>
      </c>
      <c r="B20" s="35">
        <v>-7.23206173343551</v>
      </c>
      <c r="C20" s="35">
        <v>1.5074682090996385</v>
      </c>
      <c r="D20" s="35">
        <v>-4.797488722999329</v>
      </c>
      <c r="E20" s="35">
        <v>2.8758356863583806E-06</v>
      </c>
      <c r="F20" s="35">
        <v>-10.202138816494301</v>
      </c>
      <c r="G20" s="35">
        <v>-4.2619846503767205</v>
      </c>
    </row>
    <row r="21" spans="1:7" ht="16.5" thickBot="1">
      <c r="A21" s="36" t="s">
        <v>121</v>
      </c>
      <c r="B21" s="36">
        <v>1.6751636655711435</v>
      </c>
      <c r="C21" s="36">
        <v>1.5137123003445236</v>
      </c>
      <c r="D21" s="36">
        <v>1.1066592146934877</v>
      </c>
      <c r="E21" s="36">
        <v>0.2695874468288051</v>
      </c>
      <c r="F21" s="36">
        <v>-1.307215787911788</v>
      </c>
      <c r="G21" s="36">
        <v>4.6575431190540755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A1">
      <selection activeCell="I2" sqref="I2"/>
    </sheetView>
  </sheetViews>
  <sheetFormatPr defaultColWidth="9.00390625" defaultRowHeight="15.75"/>
  <cols>
    <col min="1" max="1" width="11.75390625" style="26" bestFit="1" customWidth="1"/>
    <col min="2" max="2" width="11.75390625" style="28" customWidth="1"/>
    <col min="3" max="3" width="4.875" style="26" bestFit="1" customWidth="1"/>
    <col min="4" max="8" width="9.00390625" style="21" customWidth="1"/>
  </cols>
  <sheetData>
    <row r="1" spans="1:9" ht="15.75">
      <c r="A1" s="22" t="s">
        <v>62</v>
      </c>
      <c r="B1" s="25" t="s">
        <v>90</v>
      </c>
      <c r="C1" s="22" t="s">
        <v>67</v>
      </c>
      <c r="D1" s="21" t="s">
        <v>123</v>
      </c>
      <c r="E1" s="21" t="s">
        <v>124</v>
      </c>
      <c r="F1" s="21" t="s">
        <v>125</v>
      </c>
      <c r="G1" s="21" t="s">
        <v>126</v>
      </c>
      <c r="H1" s="21" t="s">
        <v>127</v>
      </c>
      <c r="I1" t="s">
        <v>128</v>
      </c>
    </row>
    <row r="2" spans="1:9" ht="15.75">
      <c r="A2" s="33">
        <v>41312.875</v>
      </c>
      <c r="B2" s="28">
        <f>A2-36665</f>
        <v>4647.875</v>
      </c>
      <c r="C2" s="26">
        <v>89</v>
      </c>
      <c r="D2" s="21">
        <f>COS(2*PI()*B2)</f>
        <v>0.7071067811847593</v>
      </c>
      <c r="E2" s="21">
        <f>-SIN(2*PI()*B2)</f>
        <v>0.7071067811883357</v>
      </c>
      <c r="F2" s="21">
        <f>COS(2*PI()*B2/0.5)</f>
        <v>-5.057733203604753E-12</v>
      </c>
      <c r="G2" s="21">
        <f>-SIN(2*PI()*B2/0.5)</f>
        <v>1</v>
      </c>
      <c r="H2" s="21">
        <f>TREND(C$2:C$238,D$2:G$238,D2:G2,TRUE)</f>
        <v>87.48379235308947</v>
      </c>
      <c r="I2">
        <f>85.8+13.56*COS(2*PI()*B2+3.92409332323317)</f>
        <v>72.24005692124729</v>
      </c>
    </row>
    <row r="3" spans="1:9" ht="15.75">
      <c r="A3" s="33">
        <v>41312.895833333336</v>
      </c>
      <c r="B3" s="28">
        <f aca="true" t="shared" si="0" ref="B3:B66">A3-36665</f>
        <v>4647.895833333336</v>
      </c>
      <c r="C3" s="26">
        <v>80</v>
      </c>
      <c r="D3" s="21">
        <f aca="true" t="shared" si="1" ref="D3:D66">COS(2*PI()*B3)</f>
        <v>0.7933533402991625</v>
      </c>
      <c r="E3" s="21">
        <f aca="true" t="shared" si="2" ref="E3:E66">-SIN(2*PI()*B3)</f>
        <v>0.6087614289983895</v>
      </c>
      <c r="F3" s="21">
        <f aca="true" t="shared" si="3" ref="F3:F66">COS(2*PI()*B3/0.5)</f>
        <v>0.2588190451276775</v>
      </c>
      <c r="G3" s="21">
        <f aca="true" t="shared" si="4" ref="G3:G66">-SIN(2*PI()*B3/0.5)</f>
        <v>0.9659258262823276</v>
      </c>
      <c r="H3" s="21">
        <f aca="true" t="shared" si="5" ref="H3:H66">TREND(C$2:C$238,D$2:G$238,D3:G3,TRUE)</f>
        <v>84.33777328887933</v>
      </c>
      <c r="I3">
        <f aca="true" t="shared" si="6" ref="I3:I66">85.8+13.56*COS(2*PI()*B3+3.92409332323317)</f>
        <v>72.35093574515582</v>
      </c>
    </row>
    <row r="4" spans="1:9" ht="15.75">
      <c r="A4" s="33">
        <v>41312.916666666664</v>
      </c>
      <c r="B4" s="28">
        <f t="shared" si="0"/>
        <v>4647.916666666664</v>
      </c>
      <c r="C4" s="26">
        <v>70</v>
      </c>
      <c r="D4" s="21">
        <f t="shared" si="1"/>
        <v>0.8660254037768973</v>
      </c>
      <c r="E4" s="21">
        <f t="shared" si="2"/>
        <v>0.500000000013062</v>
      </c>
      <c r="F4" s="21">
        <f t="shared" si="3"/>
        <v>0.499999999973876</v>
      </c>
      <c r="G4" s="21">
        <f t="shared" si="4"/>
        <v>0.8660254037995213</v>
      </c>
      <c r="H4" s="21">
        <f t="shared" si="5"/>
        <v>81.20024179818337</v>
      </c>
      <c r="I4">
        <f t="shared" si="6"/>
        <v>72.69193178715285</v>
      </c>
    </row>
    <row r="5" spans="1:9" ht="15.75">
      <c r="A5" s="33">
        <v>41312.9375</v>
      </c>
      <c r="B5" s="28">
        <f t="shared" si="0"/>
        <v>4647.9375</v>
      </c>
      <c r="C5" s="26">
        <v>54</v>
      </c>
      <c r="D5" s="21">
        <f t="shared" si="1"/>
        <v>0.9238795325114659</v>
      </c>
      <c r="E5" s="21">
        <f t="shared" si="2"/>
        <v>0.38268343236465713</v>
      </c>
      <c r="F5" s="21">
        <f t="shared" si="3"/>
        <v>0.7071067811872098</v>
      </c>
      <c r="G5" s="21">
        <f t="shared" si="4"/>
        <v>0.7071067811858853</v>
      </c>
      <c r="H5" s="21">
        <f t="shared" si="5"/>
        <v>78.19628670001487</v>
      </c>
      <c r="I5">
        <f t="shared" si="6"/>
        <v>73.25721051064357</v>
      </c>
    </row>
    <row r="6" spans="1:9" ht="15.75">
      <c r="A6" s="33">
        <v>41312.958333333336</v>
      </c>
      <c r="B6" s="28">
        <f t="shared" si="0"/>
        <v>4647.958333333336</v>
      </c>
      <c r="C6" s="26">
        <v>48</v>
      </c>
      <c r="D6" s="21">
        <f t="shared" si="1"/>
        <v>0.9659258262922727</v>
      </c>
      <c r="E6" s="21">
        <f t="shared" si="2"/>
        <v>0.25881904509056136</v>
      </c>
      <c r="F6" s="21">
        <f t="shared" si="3"/>
        <v>0.8660254037968199</v>
      </c>
      <c r="G6" s="21">
        <f t="shared" si="4"/>
        <v>0.49999999997855504</v>
      </c>
      <c r="H6" s="21">
        <f t="shared" si="5"/>
        <v>75.44499149150812</v>
      </c>
      <c r="I6">
        <f t="shared" si="6"/>
        <v>74.03709983984179</v>
      </c>
    </row>
    <row r="7" spans="1:9" ht="15.75">
      <c r="A7" s="33">
        <v>41312.979166666664</v>
      </c>
      <c r="B7" s="28">
        <f t="shared" si="0"/>
        <v>4647.979166666664</v>
      </c>
      <c r="C7" s="26">
        <v>70</v>
      </c>
      <c r="D7" s="21">
        <f t="shared" si="1"/>
        <v>0.9914448613717581</v>
      </c>
      <c r="E7" s="21">
        <f t="shared" si="2"/>
        <v>0.1305261922356406</v>
      </c>
      <c r="F7" s="21">
        <f t="shared" si="3"/>
        <v>0.9659258262809292</v>
      </c>
      <c r="G7" s="21">
        <f t="shared" si="4"/>
        <v>0.2588190451328963</v>
      </c>
      <c r="H7" s="21">
        <f t="shared" si="5"/>
        <v>73.05278417216527</v>
      </c>
      <c r="I7">
        <f t="shared" si="6"/>
        <v>75.01825565177985</v>
      </c>
    </row>
    <row r="8" spans="1:9" ht="15.75">
      <c r="A8" s="33">
        <v>41313</v>
      </c>
      <c r="B8" s="28">
        <f t="shared" si="0"/>
        <v>4648</v>
      </c>
      <c r="C8" s="26">
        <v>71</v>
      </c>
      <c r="D8" s="21">
        <f t="shared" si="1"/>
        <v>1</v>
      </c>
      <c r="E8" s="21">
        <f t="shared" si="2"/>
        <v>1.725598830493169E-13</v>
      </c>
      <c r="F8" s="21">
        <f t="shared" si="3"/>
        <v>1</v>
      </c>
      <c r="G8" s="21">
        <f t="shared" si="4"/>
        <v>3.451197660986338E-13</v>
      </c>
      <c r="H8" s="21">
        <f t="shared" si="5"/>
        <v>71.10757144982429</v>
      </c>
      <c r="I8">
        <f t="shared" si="6"/>
        <v>76.18389009911851</v>
      </c>
    </row>
    <row r="9" spans="1:9" ht="15.75">
      <c r="A9" s="33">
        <v>41313.021527777775</v>
      </c>
      <c r="B9" s="28">
        <f t="shared" si="0"/>
        <v>4648.021527777775</v>
      </c>
      <c r="C9" s="26">
        <v>91</v>
      </c>
      <c r="D9" s="21">
        <f t="shared" si="1"/>
        <v>0.9908658973893664</v>
      </c>
      <c r="E9" s="21">
        <f t="shared" si="2"/>
        <v>-0.13485093025546976</v>
      </c>
      <c r="F9" s="21">
        <f t="shared" si="3"/>
        <v>0.9636304532184689</v>
      </c>
      <c r="G9" s="21">
        <f t="shared" si="4"/>
        <v>-0.26723837604275386</v>
      </c>
      <c r="H9" s="21">
        <f t="shared" si="5"/>
        <v>69.63558526463444</v>
      </c>
      <c r="I9">
        <f t="shared" si="6"/>
        <v>77.5609730889172</v>
      </c>
    </row>
    <row r="10" spans="1:9" ht="15.75">
      <c r="A10" s="33">
        <v>41313.041666666664</v>
      </c>
      <c r="B10" s="28">
        <f t="shared" si="0"/>
        <v>4648.041666666664</v>
      </c>
      <c r="C10" s="26">
        <v>92</v>
      </c>
      <c r="D10" s="21">
        <f t="shared" si="1"/>
        <v>0.9659258262933037</v>
      </c>
      <c r="E10" s="21">
        <f t="shared" si="2"/>
        <v>-0.258819045086714</v>
      </c>
      <c r="F10" s="21">
        <f t="shared" si="3"/>
        <v>0.866025403800803</v>
      </c>
      <c r="G10" s="21">
        <f t="shared" si="4"/>
        <v>-0.4999999999716561</v>
      </c>
      <c r="H10" s="21">
        <f t="shared" si="5"/>
        <v>68.79037683657765</v>
      </c>
      <c r="I10">
        <f t="shared" si="6"/>
        <v>78.98600235666218</v>
      </c>
    </row>
    <row r="11" spans="1:9" ht="15.75">
      <c r="A11" s="33">
        <v>41313.0625</v>
      </c>
      <c r="B11" s="28">
        <f t="shared" si="0"/>
        <v>4648.0625</v>
      </c>
      <c r="C11" s="26">
        <v>76</v>
      </c>
      <c r="D11" s="21">
        <f t="shared" si="1"/>
        <v>0.923879532511598</v>
      </c>
      <c r="E11" s="21">
        <f t="shared" si="2"/>
        <v>-0.38268343236433827</v>
      </c>
      <c r="F11" s="21">
        <f t="shared" si="3"/>
        <v>0.7071067811876979</v>
      </c>
      <c r="G11" s="21">
        <f t="shared" si="4"/>
        <v>-0.7071067811853972</v>
      </c>
      <c r="H11" s="21">
        <f t="shared" si="5"/>
        <v>68.46674996953288</v>
      </c>
      <c r="I11">
        <f t="shared" si="6"/>
        <v>80.57453524974461</v>
      </c>
    </row>
    <row r="12" spans="1:9" ht="15.75">
      <c r="A12" s="33">
        <v>41313.083333333336</v>
      </c>
      <c r="B12" s="28">
        <f t="shared" si="0"/>
        <v>4648.083333333336</v>
      </c>
      <c r="C12" s="26">
        <v>69</v>
      </c>
      <c r="D12" s="21">
        <f t="shared" si="1"/>
        <v>0.8660254037770698</v>
      </c>
      <c r="E12" s="21">
        <f t="shared" si="2"/>
        <v>-0.5000000000127631</v>
      </c>
      <c r="F12" s="21">
        <f t="shared" si="3"/>
        <v>0.4999999999744738</v>
      </c>
      <c r="G12" s="21">
        <f t="shared" si="4"/>
        <v>-0.8660254037991763</v>
      </c>
      <c r="H12" s="21">
        <f t="shared" si="5"/>
        <v>68.6854070009881</v>
      </c>
      <c r="I12">
        <f t="shared" si="6"/>
        <v>82.25247729349766</v>
      </c>
    </row>
    <row r="13" spans="1:9" ht="15.75">
      <c r="A13" s="33">
        <v>41313.104166666664</v>
      </c>
      <c r="B13" s="28">
        <f t="shared" si="0"/>
        <v>4648.104166666664</v>
      </c>
      <c r="C13" s="26">
        <v>72</v>
      </c>
      <c r="D13" s="21">
        <f t="shared" si="1"/>
        <v>0.7933533403015872</v>
      </c>
      <c r="E13" s="21">
        <f t="shared" si="2"/>
        <v>-0.6087614289952296</v>
      </c>
      <c r="F13" s="21">
        <f t="shared" si="3"/>
        <v>0.2588190451353723</v>
      </c>
      <c r="G13" s="21">
        <f t="shared" si="4"/>
        <v>-0.9659258262802658</v>
      </c>
      <c r="H13" s="21">
        <f t="shared" si="5"/>
        <v>69.40259874896472</v>
      </c>
      <c r="I13">
        <f t="shared" si="6"/>
        <v>83.99111843369691</v>
      </c>
    </row>
    <row r="14" spans="1:9" ht="15.75">
      <c r="A14" s="33">
        <v>41313.125</v>
      </c>
      <c r="B14" s="28">
        <f t="shared" si="0"/>
        <v>4648.125</v>
      </c>
      <c r="C14" s="26">
        <v>68</v>
      </c>
      <c r="D14" s="21">
        <f t="shared" si="1"/>
        <v>0.7071067811875759</v>
      </c>
      <c r="E14" s="21">
        <f t="shared" si="2"/>
        <v>-0.7071067811855192</v>
      </c>
      <c r="F14" s="21">
        <f t="shared" si="3"/>
        <v>2.9084639427759407E-12</v>
      </c>
      <c r="G14" s="21">
        <f t="shared" si="4"/>
        <v>-1</v>
      </c>
      <c r="H14" s="21">
        <f t="shared" si="5"/>
        <v>70.55204762443506</v>
      </c>
      <c r="I14">
        <f t="shared" si="6"/>
        <v>85.76071003963862</v>
      </c>
    </row>
    <row r="15" spans="1:9" ht="15.75">
      <c r="A15" s="33">
        <v>41313.145833333336</v>
      </c>
      <c r="B15" s="28">
        <f t="shared" si="0"/>
        <v>4648.145833333336</v>
      </c>
      <c r="C15" s="26">
        <v>62</v>
      </c>
      <c r="D15" s="21">
        <f t="shared" si="1"/>
        <v>0.6087614289975369</v>
      </c>
      <c r="E15" s="21">
        <f t="shared" si="2"/>
        <v>-0.7933533402998167</v>
      </c>
      <c r="F15" s="21">
        <f t="shared" si="3"/>
        <v>-0.25881904512975357</v>
      </c>
      <c r="G15" s="21">
        <f t="shared" si="4"/>
        <v>-0.9659258262817713</v>
      </c>
      <c r="H15" s="21">
        <f t="shared" si="5"/>
        <v>72.04976209366481</v>
      </c>
      <c r="I15">
        <f t="shared" si="6"/>
        <v>87.53097390769553</v>
      </c>
    </row>
    <row r="16" spans="1:9" ht="15.75">
      <c r="A16" s="33">
        <v>41313.166666666664</v>
      </c>
      <c r="B16" s="28">
        <f t="shared" si="0"/>
        <v>4648.166666666664</v>
      </c>
      <c r="C16" s="26">
        <v>73</v>
      </c>
      <c r="D16" s="21">
        <f t="shared" si="1"/>
        <v>0.5000000000152819</v>
      </c>
      <c r="E16" s="21">
        <f t="shared" si="2"/>
        <v>-0.8660254037756157</v>
      </c>
      <c r="F16" s="21">
        <f t="shared" si="3"/>
        <v>-0.49999999996943617</v>
      </c>
      <c r="G16" s="21">
        <f t="shared" si="4"/>
        <v>-0.8660254038020847</v>
      </c>
      <c r="H16" s="21">
        <f t="shared" si="5"/>
        <v>73.79985738100842</v>
      </c>
      <c r="I16">
        <f t="shared" si="6"/>
        <v>89.27162033164815</v>
      </c>
    </row>
    <row r="17" spans="1:9" ht="15.75">
      <c r="A17" s="33">
        <v>41313.1875</v>
      </c>
      <c r="B17" s="28">
        <f t="shared" si="0"/>
        <v>4648.1875</v>
      </c>
      <c r="C17" s="26">
        <v>93</v>
      </c>
      <c r="D17" s="21">
        <f t="shared" si="1"/>
        <v>0.38268343236702534</v>
      </c>
      <c r="E17" s="21">
        <f t="shared" si="2"/>
        <v>-0.923879532510485</v>
      </c>
      <c r="F17" s="21">
        <f t="shared" si="3"/>
        <v>-0.7071067811835846</v>
      </c>
      <c r="G17" s="21">
        <f t="shared" si="4"/>
        <v>-0.7071067811895104</v>
      </c>
      <c r="H17" s="21">
        <f t="shared" si="5"/>
        <v>75.70098408474223</v>
      </c>
      <c r="I17">
        <f t="shared" si="6"/>
        <v>90.95286636983326</v>
      </c>
    </row>
    <row r="18" spans="1:9" ht="15.75">
      <c r="A18" s="33">
        <v>41313.208333333336</v>
      </c>
      <c r="B18" s="28">
        <f t="shared" si="0"/>
        <v>4648.208333333336</v>
      </c>
      <c r="C18" s="26">
        <v>75</v>
      </c>
      <c r="D18" s="21">
        <f t="shared" si="1"/>
        <v>0.25881904508952336</v>
      </c>
      <c r="E18" s="21">
        <f t="shared" si="2"/>
        <v>-0.965925826292551</v>
      </c>
      <c r="F18" s="21">
        <f t="shared" si="3"/>
        <v>-0.8660254037978945</v>
      </c>
      <c r="G18" s="21">
        <f t="shared" si="4"/>
        <v>-0.4999999999766937</v>
      </c>
      <c r="H18" s="21">
        <f t="shared" si="5"/>
        <v>77.65292840786086</v>
      </c>
      <c r="I18">
        <f t="shared" si="6"/>
        <v>92.54594543576513</v>
      </c>
    </row>
    <row r="19" spans="1:9" ht="15.75">
      <c r="A19" s="33">
        <v>41313.229166666664</v>
      </c>
      <c r="B19" s="28">
        <f t="shared" si="0"/>
        <v>4648.229166666664</v>
      </c>
      <c r="C19" s="26">
        <v>81</v>
      </c>
      <c r="D19" s="21">
        <f t="shared" si="1"/>
        <v>0.13052619223457515</v>
      </c>
      <c r="E19" s="21">
        <f t="shared" si="2"/>
        <v>-0.9914448613718984</v>
      </c>
      <c r="F19" s="21">
        <f t="shared" si="3"/>
        <v>-0.9659258262814855</v>
      </c>
      <c r="G19" s="21">
        <f t="shared" si="4"/>
        <v>-0.2588190451308202</v>
      </c>
      <c r="H19" s="21">
        <f t="shared" si="5"/>
        <v>79.5629394660891</v>
      </c>
      <c r="I19">
        <f t="shared" si="6"/>
        <v>94.02359950446358</v>
      </c>
    </row>
    <row r="20" spans="1:9" ht="15.75">
      <c r="A20" s="33">
        <v>41313.25</v>
      </c>
      <c r="B20" s="28">
        <f t="shared" si="0"/>
        <v>4648.25</v>
      </c>
      <c r="C20" s="26">
        <v>77</v>
      </c>
      <c r="D20" s="21">
        <f t="shared" si="1"/>
        <v>2.7359040597266238E-12</v>
      </c>
      <c r="E20" s="21">
        <f t="shared" si="2"/>
        <v>-1</v>
      </c>
      <c r="F20" s="21">
        <f t="shared" si="3"/>
        <v>-1</v>
      </c>
      <c r="G20" s="21">
        <f t="shared" si="4"/>
        <v>-5.4718081194532475E-12</v>
      </c>
      <c r="H20" s="21">
        <f t="shared" si="5"/>
        <v>81.3513610630207</v>
      </c>
      <c r="I20">
        <f t="shared" si="6"/>
        <v>95.36054550607327</v>
      </c>
    </row>
    <row r="21" spans="1:9" ht="15.75">
      <c r="A21" s="33">
        <v>41313.270833333336</v>
      </c>
      <c r="B21" s="28">
        <f t="shared" si="0"/>
        <v>4648.270833333336</v>
      </c>
      <c r="C21" s="26">
        <v>100</v>
      </c>
      <c r="D21" s="21">
        <f t="shared" si="1"/>
        <v>-0.13052619223275702</v>
      </c>
      <c r="E21" s="21">
        <f t="shared" si="2"/>
        <v>-0.9914448613721377</v>
      </c>
      <c r="F21" s="21">
        <f t="shared" si="3"/>
        <v>-0.9659258262824347</v>
      </c>
      <c r="G21" s="21">
        <f t="shared" si="4"/>
        <v>0.25881904512727755</v>
      </c>
      <c r="H21" s="21">
        <f t="shared" si="5"/>
        <v>82.95619592051838</v>
      </c>
      <c r="I21">
        <f t="shared" si="6"/>
        <v>96.53390792339046</v>
      </c>
    </row>
    <row r="22" spans="1:9" ht="15.75">
      <c r="A22" s="33">
        <v>41313.291666666664</v>
      </c>
      <c r="B22" s="28">
        <f t="shared" si="0"/>
        <v>4648.291666666664</v>
      </c>
      <c r="C22" s="26">
        <v>86</v>
      </c>
      <c r="D22" s="21">
        <f t="shared" si="1"/>
        <v>-0.258819045087752</v>
      </c>
      <c r="E22" s="21">
        <f t="shared" si="2"/>
        <v>-0.9659258262930256</v>
      </c>
      <c r="F22" s="21">
        <f t="shared" si="3"/>
        <v>-0.8660254037997284</v>
      </c>
      <c r="G22" s="21">
        <f t="shared" si="4"/>
        <v>0.4999999999735174</v>
      </c>
      <c r="H22" s="21">
        <f t="shared" si="5"/>
        <v>84.33630611724422</v>
      </c>
      <c r="I22">
        <f t="shared" si="6"/>
        <v>97.5236101997959</v>
      </c>
    </row>
    <row r="23" spans="1:9" ht="15.75">
      <c r="A23" s="33">
        <v>41313.3125</v>
      </c>
      <c r="B23" s="28">
        <f t="shared" si="0"/>
        <v>4648.3125</v>
      </c>
      <c r="C23" s="26">
        <v>83</v>
      </c>
      <c r="D23" s="21">
        <f t="shared" si="1"/>
        <v>-0.38268343236533114</v>
      </c>
      <c r="E23" s="21">
        <f t="shared" si="2"/>
        <v>-0.9238795325111868</v>
      </c>
      <c r="F23" s="21">
        <f t="shared" si="3"/>
        <v>-0.7071067811861781</v>
      </c>
      <c r="G23" s="21">
        <f t="shared" si="4"/>
        <v>0.7071067811869169</v>
      </c>
      <c r="H23" s="21">
        <f t="shared" si="5"/>
        <v>85.4730491555193</v>
      </c>
      <c r="I23">
        <f t="shared" si="6"/>
        <v>98.31271825559814</v>
      </c>
    </row>
    <row r="24" spans="1:9" ht="15.75">
      <c r="A24" s="33">
        <v>41313.333333333336</v>
      </c>
      <c r="B24" s="28">
        <f t="shared" si="0"/>
        <v>4648.333333333336</v>
      </c>
      <c r="C24" s="26">
        <v>78</v>
      </c>
      <c r="D24" s="21">
        <f t="shared" si="1"/>
        <v>-0.5000000000136937</v>
      </c>
      <c r="E24" s="21">
        <f t="shared" si="2"/>
        <v>-0.8660254037765326</v>
      </c>
      <c r="F24" s="21">
        <f t="shared" si="3"/>
        <v>-0.49999999997261246</v>
      </c>
      <c r="G24" s="21">
        <f t="shared" si="4"/>
        <v>0.8660254038002508</v>
      </c>
      <c r="H24" s="21">
        <f t="shared" si="5"/>
        <v>86.37025813257438</v>
      </c>
      <c r="I24">
        <f t="shared" si="6"/>
        <v>98.88773023281539</v>
      </c>
    </row>
    <row r="25" spans="1:9" ht="15.75">
      <c r="A25" s="33">
        <v>41313.354166666664</v>
      </c>
      <c r="B25" s="28">
        <f t="shared" si="0"/>
        <v>4648.354166666664</v>
      </c>
      <c r="C25" s="26">
        <v>93</v>
      </c>
      <c r="D25" s="21">
        <f t="shared" si="1"/>
        <v>-0.6087614289960821</v>
      </c>
      <c r="E25" s="21">
        <f t="shared" si="2"/>
        <v>-0.7933533403009331</v>
      </c>
      <c r="F25" s="21">
        <f t="shared" si="3"/>
        <v>-0.25881904513329623</v>
      </c>
      <c r="G25" s="21">
        <f t="shared" si="4"/>
        <v>0.965925826280822</v>
      </c>
      <c r="H25" s="21">
        <f t="shared" si="5"/>
        <v>87.05258945304736</v>
      </c>
      <c r="I25">
        <f t="shared" si="6"/>
        <v>99.23880751700615</v>
      </c>
    </row>
    <row r="26" spans="1:9" ht="15.75">
      <c r="A26" s="33">
        <v>41313.395833333336</v>
      </c>
      <c r="B26" s="28">
        <f t="shared" si="0"/>
        <v>4648.395833333336</v>
      </c>
      <c r="C26" s="26">
        <v>96</v>
      </c>
      <c r="D26" s="21">
        <f t="shared" si="1"/>
        <v>-0.7933533403004709</v>
      </c>
      <c r="E26" s="21">
        <f t="shared" si="2"/>
        <v>-0.6087614289966844</v>
      </c>
      <c r="F26" s="21">
        <f t="shared" si="3"/>
        <v>0.2588190451318296</v>
      </c>
      <c r="G26" s="21">
        <f t="shared" si="4"/>
        <v>0.965925826281215</v>
      </c>
      <c r="H26" s="21">
        <f t="shared" si="5"/>
        <v>87.95521479236383</v>
      </c>
      <c r="I26">
        <f t="shared" si="6"/>
        <v>99.24906425484045</v>
      </c>
    </row>
    <row r="27" spans="1:9" ht="15.75">
      <c r="A27" s="33">
        <v>41313.416666666664</v>
      </c>
      <c r="B27" s="28">
        <f t="shared" si="0"/>
        <v>4648.416666666664</v>
      </c>
      <c r="C27" s="26">
        <v>83</v>
      </c>
      <c r="D27" s="21">
        <f t="shared" si="1"/>
        <v>-0.866025403776153</v>
      </c>
      <c r="E27" s="21">
        <f t="shared" si="2"/>
        <v>-0.5000000000143513</v>
      </c>
      <c r="F27" s="21">
        <f t="shared" si="3"/>
        <v>0.4999999999712975</v>
      </c>
      <c r="G27" s="21">
        <f t="shared" si="4"/>
        <v>0.86602540380101</v>
      </c>
      <c r="H27" s="21">
        <f t="shared" si="5"/>
        <v>88.29464725075962</v>
      </c>
      <c r="I27">
        <f t="shared" si="6"/>
        <v>98.90806821285231</v>
      </c>
    </row>
    <row r="28" spans="1:9" ht="15.75">
      <c r="A28" s="33">
        <v>41313.4375</v>
      </c>
      <c r="B28" s="28">
        <f t="shared" si="0"/>
        <v>4648.4375</v>
      </c>
      <c r="C28" s="26">
        <v>85</v>
      </c>
      <c r="D28" s="21">
        <f t="shared" si="1"/>
        <v>-0.9238795325108963</v>
      </c>
      <c r="E28" s="21">
        <f t="shared" si="2"/>
        <v>-0.3826834323660325</v>
      </c>
      <c r="F28" s="21">
        <f t="shared" si="3"/>
        <v>0.7071067811851044</v>
      </c>
      <c r="G28" s="21">
        <f t="shared" si="4"/>
        <v>0.7071067811879906</v>
      </c>
      <c r="H28" s="21">
        <f t="shared" si="5"/>
        <v>88.64626885860204</v>
      </c>
      <c r="I28">
        <f t="shared" si="6"/>
        <v>98.3427894893641</v>
      </c>
    </row>
    <row r="29" spans="1:9" ht="15.75">
      <c r="A29" s="33">
        <v>41313.458333333336</v>
      </c>
      <c r="B29" s="28">
        <f t="shared" si="0"/>
        <v>4648.458333333336</v>
      </c>
      <c r="C29" s="26">
        <v>110</v>
      </c>
      <c r="D29" s="21">
        <f t="shared" si="1"/>
        <v>-0.9659258262928291</v>
      </c>
      <c r="E29" s="21">
        <f t="shared" si="2"/>
        <v>-0.25881904508848536</v>
      </c>
      <c r="F29" s="21">
        <f t="shared" si="3"/>
        <v>0.8660254037989692</v>
      </c>
      <c r="G29" s="21">
        <f t="shared" si="4"/>
        <v>0.4999999999748324</v>
      </c>
      <c r="H29" s="21">
        <f t="shared" si="5"/>
        <v>89.0717482639753</v>
      </c>
      <c r="I29">
        <f t="shared" si="6"/>
        <v>97.56290016014371</v>
      </c>
    </row>
    <row r="30" spans="1:9" ht="15.75">
      <c r="A30" s="33">
        <v>41313.47986111111</v>
      </c>
      <c r="B30" s="28">
        <f t="shared" si="0"/>
        <v>4648.479861111111</v>
      </c>
      <c r="C30" s="26">
        <v>114</v>
      </c>
      <c r="D30" s="21">
        <f t="shared" si="1"/>
        <v>-0.9920049496792457</v>
      </c>
      <c r="E30" s="21">
        <f t="shared" si="2"/>
        <v>-0.12619896913951845</v>
      </c>
      <c r="F30" s="21">
        <f t="shared" si="3"/>
        <v>0.9681476403762458</v>
      </c>
      <c r="G30" s="21">
        <f t="shared" si="4"/>
        <v>0.25038000406164135</v>
      </c>
      <c r="H30" s="21">
        <f t="shared" si="5"/>
        <v>89.64419358633704</v>
      </c>
      <c r="I30">
        <f t="shared" si="6"/>
        <v>96.54575960561363</v>
      </c>
    </row>
    <row r="31" spans="1:9" ht="15.75">
      <c r="A31" s="33">
        <v>41313.5</v>
      </c>
      <c r="B31" s="28">
        <f t="shared" si="0"/>
        <v>4648.5</v>
      </c>
      <c r="C31" s="26">
        <v>74</v>
      </c>
      <c r="D31" s="21">
        <f t="shared" si="1"/>
        <v>-1</v>
      </c>
      <c r="E31" s="21">
        <f t="shared" si="2"/>
        <v>-1.6612694293122177E-12</v>
      </c>
      <c r="F31" s="21">
        <f t="shared" si="3"/>
        <v>1</v>
      </c>
      <c r="G31" s="21">
        <f t="shared" si="4"/>
        <v>3.3225388586244353E-12</v>
      </c>
      <c r="H31" s="21">
        <f t="shared" si="5"/>
        <v>90.33803858643202</v>
      </c>
      <c r="I31">
        <f t="shared" si="6"/>
        <v>95.41610990089572</v>
      </c>
    </row>
    <row r="32" spans="1:9" ht="15.75">
      <c r="A32" s="33">
        <v>41313.520833333336</v>
      </c>
      <c r="B32" s="28">
        <f t="shared" si="0"/>
        <v>4648.520833333336</v>
      </c>
      <c r="C32" s="26">
        <v>84</v>
      </c>
      <c r="D32" s="21">
        <f t="shared" si="1"/>
        <v>-0.9914448613719974</v>
      </c>
      <c r="E32" s="21">
        <f t="shared" si="2"/>
        <v>0.13052619223382245</v>
      </c>
      <c r="F32" s="21">
        <f t="shared" si="3"/>
        <v>0.9659258262818784</v>
      </c>
      <c r="G32" s="21">
        <f t="shared" si="4"/>
        <v>-0.2588190451293536</v>
      </c>
      <c r="H32" s="21">
        <f t="shared" si="5"/>
        <v>91.23555519230977</v>
      </c>
      <c r="I32">
        <f t="shared" si="6"/>
        <v>94.08594114702635</v>
      </c>
    </row>
    <row r="33" spans="1:9" ht="15.75">
      <c r="A33" s="33">
        <v>41313.541666666664</v>
      </c>
      <c r="B33" s="28">
        <f t="shared" si="0"/>
        <v>4648.541666666664</v>
      </c>
      <c r="C33" s="26">
        <v>88</v>
      </c>
      <c r="D33" s="21">
        <f t="shared" si="1"/>
        <v>-0.965925826293689</v>
      </c>
      <c r="E33" s="21">
        <f t="shared" si="2"/>
        <v>0.25881904508527603</v>
      </c>
      <c r="F33" s="21">
        <f t="shared" si="3"/>
        <v>0.8660254038022918</v>
      </c>
      <c r="G33" s="21">
        <f t="shared" si="4"/>
        <v>-0.49999999996907757</v>
      </c>
      <c r="H33" s="21">
        <f t="shared" si="5"/>
        <v>92.3140297819039</v>
      </c>
      <c r="I33">
        <f t="shared" si="6"/>
        <v>92.61399764335526</v>
      </c>
    </row>
    <row r="34" spans="1:9" ht="15.75">
      <c r="A34" s="33">
        <v>41313.5625</v>
      </c>
      <c r="B34" s="28">
        <f t="shared" si="0"/>
        <v>4648.5625</v>
      </c>
      <c r="C34" s="26">
        <v>87</v>
      </c>
      <c r="D34" s="21">
        <f t="shared" si="1"/>
        <v>-0.9238795325121677</v>
      </c>
      <c r="E34" s="21">
        <f t="shared" si="2"/>
        <v>0.3826834323629629</v>
      </c>
      <c r="F34" s="21">
        <f t="shared" si="3"/>
        <v>0.7071067811898032</v>
      </c>
      <c r="G34" s="21">
        <f t="shared" si="4"/>
        <v>-0.7071067811832918</v>
      </c>
      <c r="H34" s="21">
        <f t="shared" si="5"/>
        <v>93.55003778723855</v>
      </c>
      <c r="I34">
        <f t="shared" si="6"/>
        <v>91.02546475027401</v>
      </c>
    </row>
    <row r="35" spans="1:9" ht="15.75">
      <c r="A35" s="33">
        <v>41313.583333333336</v>
      </c>
      <c r="B35" s="28">
        <f t="shared" si="0"/>
        <v>4648.583333333336</v>
      </c>
      <c r="C35" s="26">
        <v>84</v>
      </c>
      <c r="D35" s="21">
        <f t="shared" si="1"/>
        <v>-0.8660254037778142</v>
      </c>
      <c r="E35" s="21">
        <f t="shared" si="2"/>
        <v>0.5000000000114738</v>
      </c>
      <c r="F35" s="21">
        <f t="shared" si="3"/>
        <v>0.4999999999770523</v>
      </c>
      <c r="G35" s="21">
        <f t="shared" si="4"/>
        <v>-0.8660254037976876</v>
      </c>
      <c r="H35" s="21">
        <f t="shared" si="5"/>
        <v>94.89914768200956</v>
      </c>
      <c r="I35">
        <f t="shared" si="6"/>
        <v>89.34752270652181</v>
      </c>
    </row>
    <row r="36" spans="1:9" ht="15.75">
      <c r="A36" s="33">
        <v>41313.604166666664</v>
      </c>
      <c r="B36" s="28">
        <f t="shared" si="0"/>
        <v>4648.604166666664</v>
      </c>
      <c r="C36" s="26">
        <v>96</v>
      </c>
      <c r="D36" s="21">
        <f t="shared" si="1"/>
        <v>-0.7933533403002789</v>
      </c>
      <c r="E36" s="21">
        <f t="shared" si="2"/>
        <v>0.6087614289969346</v>
      </c>
      <c r="F36" s="21">
        <f t="shared" si="3"/>
        <v>0.2588190451312202</v>
      </c>
      <c r="G36" s="21">
        <f t="shared" si="4"/>
        <v>-0.9659258262813782</v>
      </c>
      <c r="H36" s="21">
        <f t="shared" si="5"/>
        <v>96.29826792219701</v>
      </c>
      <c r="I36">
        <f t="shared" si="6"/>
        <v>87.6088815662742</v>
      </c>
    </row>
    <row r="37" spans="1:9" ht="15.75">
      <c r="A37" s="33">
        <v>41313.625</v>
      </c>
      <c r="B37" s="28">
        <f t="shared" si="0"/>
        <v>4648.625</v>
      </c>
      <c r="C37" s="26">
        <v>96</v>
      </c>
      <c r="D37" s="21">
        <f t="shared" si="1"/>
        <v>-0.7071067811886285</v>
      </c>
      <c r="E37" s="21">
        <f t="shared" si="2"/>
        <v>0.7071067811844666</v>
      </c>
      <c r="F37" s="21">
        <f t="shared" si="3"/>
        <v>5.885883035301742E-12</v>
      </c>
      <c r="G37" s="21">
        <f t="shared" si="4"/>
        <v>-1</v>
      </c>
      <c r="H37" s="21">
        <f t="shared" si="5"/>
        <v>97.66945293357867</v>
      </c>
      <c r="I37">
        <f t="shared" si="6"/>
        <v>85.83928996038155</v>
      </c>
    </row>
    <row r="38" spans="1:9" ht="15.75">
      <c r="A38" s="33">
        <v>41313.645833333336</v>
      </c>
      <c r="B38" s="28">
        <f t="shared" si="0"/>
        <v>4648.645833333336</v>
      </c>
      <c r="C38" s="26">
        <v>91</v>
      </c>
      <c r="D38" s="21">
        <f t="shared" si="1"/>
        <v>-0.608761428998718</v>
      </c>
      <c r="E38" s="21">
        <f t="shared" si="2"/>
        <v>0.7933533402989105</v>
      </c>
      <c r="F38" s="21">
        <f t="shared" si="3"/>
        <v>-0.2588190451268776</v>
      </c>
      <c r="G38" s="21">
        <f t="shared" si="4"/>
        <v>-0.9659258262825419</v>
      </c>
      <c r="H38" s="21">
        <f t="shared" si="5"/>
        <v>98.92491721544471</v>
      </c>
      <c r="I38">
        <f t="shared" si="6"/>
        <v>84.06902609232449</v>
      </c>
    </row>
    <row r="39" spans="1:9" ht="15.75">
      <c r="A39" s="33">
        <v>41313.666666666664</v>
      </c>
      <c r="B39" s="28">
        <f t="shared" si="0"/>
        <v>4648.666666666664</v>
      </c>
      <c r="C39" s="26">
        <v>90</v>
      </c>
      <c r="D39" s="21">
        <f t="shared" si="1"/>
        <v>-0.5000000000134206</v>
      </c>
      <c r="E39" s="21">
        <f t="shared" si="2"/>
        <v>0.8660254037766902</v>
      </c>
      <c r="F39" s="21">
        <f t="shared" si="3"/>
        <v>-0.4999999999731588</v>
      </c>
      <c r="G39" s="21">
        <f t="shared" si="4"/>
        <v>-0.8660254037999354</v>
      </c>
      <c r="H39" s="21">
        <f t="shared" si="5"/>
        <v>99.97292096034288</v>
      </c>
      <c r="I39">
        <f t="shared" si="6"/>
        <v>82.32837966832366</v>
      </c>
    </row>
    <row r="40" spans="1:9" ht="15.75">
      <c r="A40" s="33">
        <v>41313.6875</v>
      </c>
      <c r="B40" s="28">
        <f t="shared" si="0"/>
        <v>4648.6875</v>
      </c>
      <c r="C40" s="26">
        <v>89</v>
      </c>
      <c r="D40" s="21">
        <f t="shared" si="1"/>
        <v>-0.3826834323650397</v>
      </c>
      <c r="E40" s="21">
        <f t="shared" si="2"/>
        <v>0.9238795325113075</v>
      </c>
      <c r="F40" s="21">
        <f t="shared" si="3"/>
        <v>-0.7071067811866242</v>
      </c>
      <c r="G40" s="21">
        <f t="shared" si="4"/>
        <v>-0.7071067811864709</v>
      </c>
      <c r="H40" s="21">
        <f t="shared" si="5"/>
        <v>100.72412774693377</v>
      </c>
      <c r="I40">
        <f t="shared" si="6"/>
        <v>80.64713363013978</v>
      </c>
    </row>
    <row r="41" spans="1:9" ht="15.75">
      <c r="A41" s="33">
        <v>41313.708333333336</v>
      </c>
      <c r="B41" s="28">
        <f t="shared" si="0"/>
        <v>4648.708333333336</v>
      </c>
      <c r="C41" s="26">
        <v>82</v>
      </c>
      <c r="D41" s="21">
        <f t="shared" si="1"/>
        <v>-0.25881904508744735</v>
      </c>
      <c r="E41" s="21">
        <f t="shared" si="2"/>
        <v>0.9659258262931072</v>
      </c>
      <c r="F41" s="21">
        <f t="shared" si="3"/>
        <v>-0.8660254038000438</v>
      </c>
      <c r="G41" s="21">
        <f t="shared" si="4"/>
        <v>-0.49999999997297107</v>
      </c>
      <c r="H41" s="21">
        <f t="shared" si="5"/>
        <v>101.09799922702064</v>
      </c>
      <c r="I41">
        <f t="shared" si="6"/>
        <v>79.05405456420958</v>
      </c>
    </row>
    <row r="42" spans="1:9" ht="15.75">
      <c r="A42" s="33">
        <v>41313.729166666664</v>
      </c>
      <c r="B42" s="28">
        <f t="shared" si="0"/>
        <v>4648.729166666664</v>
      </c>
      <c r="C42" s="26">
        <v>111</v>
      </c>
      <c r="D42" s="21">
        <f t="shared" si="1"/>
        <v>-0.13052619223605114</v>
      </c>
      <c r="E42" s="21">
        <f t="shared" si="2"/>
        <v>0.9914448613717041</v>
      </c>
      <c r="F42" s="21">
        <f t="shared" si="3"/>
        <v>-0.9659258262807149</v>
      </c>
      <c r="G42" s="21">
        <f t="shared" si="4"/>
        <v>-0.2588190451336962</v>
      </c>
      <c r="H42" s="21">
        <f t="shared" si="5"/>
        <v>101.02878578093551</v>
      </c>
      <c r="I42">
        <f t="shared" si="6"/>
        <v>77.57640049555248</v>
      </c>
    </row>
    <row r="43" spans="1:9" ht="15.75">
      <c r="A43" s="33">
        <v>41313.75</v>
      </c>
      <c r="B43" s="28">
        <f t="shared" si="0"/>
        <v>4648.75</v>
      </c>
      <c r="C43" s="26">
        <v>98</v>
      </c>
      <c r="D43" s="21">
        <f t="shared" si="1"/>
        <v>-5.866347988978116E-13</v>
      </c>
      <c r="E43" s="21">
        <f t="shared" si="2"/>
        <v>1</v>
      </c>
      <c r="F43" s="21">
        <f t="shared" si="3"/>
        <v>-1</v>
      </c>
      <c r="G43" s="21">
        <f t="shared" si="4"/>
        <v>-1.1732695977956231E-12</v>
      </c>
      <c r="H43" s="21">
        <f t="shared" si="5"/>
        <v>100.47069629102006</v>
      </c>
      <c r="I43">
        <f t="shared" si="6"/>
        <v>76.23945449390607</v>
      </c>
    </row>
    <row r="44" spans="1:9" ht="15.75">
      <c r="A44" s="33">
        <v>41313.770833333336</v>
      </c>
      <c r="B44" s="28">
        <f t="shared" si="0"/>
        <v>4648.770833333336</v>
      </c>
      <c r="C44" s="26">
        <v>99</v>
      </c>
      <c r="D44" s="21">
        <f t="shared" si="1"/>
        <v>0.1305261922348879</v>
      </c>
      <c r="E44" s="21">
        <f t="shared" si="2"/>
        <v>0.9914448613718572</v>
      </c>
      <c r="F44" s="21">
        <f t="shared" si="3"/>
        <v>-0.9659258262813222</v>
      </c>
      <c r="G44" s="21">
        <f t="shared" si="4"/>
        <v>0.2588190451314296</v>
      </c>
      <c r="H44" s="21">
        <f t="shared" si="5"/>
        <v>99.40188293490873</v>
      </c>
      <c r="I44">
        <f t="shared" si="6"/>
        <v>75.06609207659173</v>
      </c>
    </row>
    <row r="45" spans="1:9" ht="15.75">
      <c r="A45" s="33">
        <v>41313.791666666664</v>
      </c>
      <c r="B45" s="28">
        <f t="shared" si="0"/>
        <v>4648.791666666664</v>
      </c>
      <c r="C45" s="26">
        <v>99</v>
      </c>
      <c r="D45" s="21">
        <f t="shared" si="1"/>
        <v>0.25881904508631404</v>
      </c>
      <c r="E45" s="21">
        <f t="shared" si="2"/>
        <v>0.9659258262934108</v>
      </c>
      <c r="F45" s="21">
        <f t="shared" si="3"/>
        <v>-0.8660254038012171</v>
      </c>
      <c r="G45" s="21">
        <f t="shared" si="4"/>
        <v>0.4999999999709389</v>
      </c>
      <c r="H45" s="21">
        <f t="shared" si="5"/>
        <v>97.82695465461417</v>
      </c>
      <c r="I45">
        <f t="shared" si="6"/>
        <v>74.07638980021424</v>
      </c>
    </row>
    <row r="46" spans="1:9" ht="15.75">
      <c r="A46" s="33">
        <v>41313.8125</v>
      </c>
      <c r="B46" s="28">
        <f t="shared" si="0"/>
        <v>4648.8125</v>
      </c>
      <c r="C46" s="26">
        <v>86</v>
      </c>
      <c r="D46" s="21">
        <f t="shared" si="1"/>
        <v>0.38268343236395574</v>
      </c>
      <c r="E46" s="21">
        <f t="shared" si="2"/>
        <v>0.9238795325117565</v>
      </c>
      <c r="F46" s="21">
        <f t="shared" si="3"/>
        <v>-0.7071067811882834</v>
      </c>
      <c r="G46" s="21">
        <f t="shared" si="4"/>
        <v>0.7071067811848116</v>
      </c>
      <c r="H46" s="21">
        <f t="shared" si="5"/>
        <v>95.77783047804702</v>
      </c>
      <c r="I46">
        <f t="shared" si="6"/>
        <v>73.28728174440964</v>
      </c>
    </row>
    <row r="47" spans="1:9" ht="15.75">
      <c r="A47" s="33">
        <v>41313.833333333336</v>
      </c>
      <c r="B47" s="28">
        <f t="shared" si="0"/>
        <v>4648.833333333336</v>
      </c>
      <c r="C47" s="26">
        <v>86</v>
      </c>
      <c r="D47" s="21">
        <f t="shared" si="1"/>
        <v>0.5000000000124045</v>
      </c>
      <c r="E47" s="21">
        <f t="shared" si="2"/>
        <v>0.8660254037772769</v>
      </c>
      <c r="F47" s="21">
        <f t="shared" si="3"/>
        <v>-0.499999999975191</v>
      </c>
      <c r="G47" s="21">
        <f t="shared" si="4"/>
        <v>0.8660254037987621</v>
      </c>
      <c r="H47" s="21">
        <f t="shared" si="5"/>
        <v>93.31285457476407</v>
      </c>
      <c r="I47">
        <f t="shared" si="6"/>
        <v>72.71226976718988</v>
      </c>
    </row>
    <row r="48" spans="1:9" ht="15.75">
      <c r="A48" s="33">
        <v>41313.854166666664</v>
      </c>
      <c r="B48" s="28">
        <f t="shared" si="0"/>
        <v>4648.854166666664</v>
      </c>
      <c r="C48" s="26">
        <v>81</v>
      </c>
      <c r="D48" s="21">
        <f t="shared" si="1"/>
        <v>0.608761428994901</v>
      </c>
      <c r="E48" s="21">
        <f t="shared" si="2"/>
        <v>0.7933533403018393</v>
      </c>
      <c r="F48" s="21">
        <f t="shared" si="3"/>
        <v>-0.2588190451361722</v>
      </c>
      <c r="G48" s="21">
        <f t="shared" si="4"/>
        <v>0.9659258262800514</v>
      </c>
      <c r="H48" s="21">
        <f t="shared" si="5"/>
        <v>90.51421126616505</v>
      </c>
      <c r="I48">
        <f t="shared" si="6"/>
        <v>72.36119248299653</v>
      </c>
    </row>
    <row r="49" spans="1:9" ht="15.75">
      <c r="A49" s="33">
        <v>41313.875</v>
      </c>
      <c r="B49" s="28">
        <f t="shared" si="0"/>
        <v>4648.875</v>
      </c>
      <c r="C49" s="26">
        <v>79</v>
      </c>
      <c r="D49" s="21">
        <f t="shared" si="1"/>
        <v>0.7071067811852264</v>
      </c>
      <c r="E49" s="21">
        <f t="shared" si="2"/>
        <v>0.7071067811878686</v>
      </c>
      <c r="F49" s="21">
        <f t="shared" si="3"/>
        <v>-3.73661377447293E-12</v>
      </c>
      <c r="G49" s="21">
        <f t="shared" si="4"/>
        <v>1</v>
      </c>
      <c r="H49" s="21">
        <f t="shared" si="5"/>
        <v>87.48379235307378</v>
      </c>
      <c r="I49">
        <f t="shared" si="6"/>
        <v>72.24005692124726</v>
      </c>
    </row>
    <row r="50" spans="1:9" ht="15.75">
      <c r="A50" s="33">
        <v>41313.895833333336</v>
      </c>
      <c r="B50" s="28">
        <f t="shared" si="0"/>
        <v>4648.895833333336</v>
      </c>
      <c r="C50" s="26">
        <v>74</v>
      </c>
      <c r="D50" s="21">
        <f t="shared" si="1"/>
        <v>0.7933533402995646</v>
      </c>
      <c r="E50" s="21">
        <f t="shared" si="2"/>
        <v>0.6087614289978655</v>
      </c>
      <c r="F50" s="21">
        <f t="shared" si="3"/>
        <v>0.25881904512895365</v>
      </c>
      <c r="G50" s="21">
        <f t="shared" si="4"/>
        <v>0.9659258262819856</v>
      </c>
      <c r="H50" s="21">
        <f t="shared" si="5"/>
        <v>84.33777328886337</v>
      </c>
      <c r="I50">
        <f t="shared" si="6"/>
        <v>72.35093574515696</v>
      </c>
    </row>
    <row r="51" spans="1:9" ht="15.75">
      <c r="A51" s="33">
        <v>41313.916666666664</v>
      </c>
      <c r="B51" s="28">
        <f t="shared" si="0"/>
        <v>4648.916666666664</v>
      </c>
      <c r="C51" s="26">
        <v>75</v>
      </c>
      <c r="D51" s="21">
        <f t="shared" si="1"/>
        <v>0.8660254037754086</v>
      </c>
      <c r="E51" s="21">
        <f t="shared" si="2"/>
        <v>0.5000000000156405</v>
      </c>
      <c r="F51" s="21">
        <f t="shared" si="3"/>
        <v>0.49999999996871897</v>
      </c>
      <c r="G51" s="21">
        <f t="shared" si="4"/>
        <v>0.8660254038024987</v>
      </c>
      <c r="H51" s="21">
        <f t="shared" si="5"/>
        <v>81.20024179825369</v>
      </c>
      <c r="I51">
        <f t="shared" si="6"/>
        <v>72.69193178714251</v>
      </c>
    </row>
    <row r="52" spans="1:9" ht="15.75">
      <c r="A52" s="33">
        <v>41313.9375</v>
      </c>
      <c r="B52" s="28">
        <f t="shared" si="0"/>
        <v>4648.9375</v>
      </c>
      <c r="C52" s="26">
        <v>74</v>
      </c>
      <c r="D52" s="21">
        <f t="shared" si="1"/>
        <v>0.9238795325103265</v>
      </c>
      <c r="E52" s="21">
        <f t="shared" si="2"/>
        <v>0.3826834323674079</v>
      </c>
      <c r="F52" s="21">
        <f t="shared" si="3"/>
        <v>0.7071067811829991</v>
      </c>
      <c r="G52" s="21">
        <f t="shared" si="4"/>
        <v>0.707106781190096</v>
      </c>
      <c r="H52" s="21">
        <f t="shared" si="5"/>
        <v>78.19628670008075</v>
      </c>
      <c r="I52">
        <f t="shared" si="6"/>
        <v>73.25721051062823</v>
      </c>
    </row>
    <row r="53" spans="1:9" ht="15.75">
      <c r="A53" s="33">
        <v>41313.958333333336</v>
      </c>
      <c r="B53" s="28">
        <f t="shared" si="0"/>
        <v>4648.958333333336</v>
      </c>
      <c r="C53" s="26">
        <v>64</v>
      </c>
      <c r="D53" s="21">
        <f t="shared" si="1"/>
        <v>0.9659258262924437</v>
      </c>
      <c r="E53" s="21">
        <f t="shared" si="2"/>
        <v>0.2588190450899233</v>
      </c>
      <c r="F53" s="21">
        <f t="shared" si="3"/>
        <v>0.8660254037974805</v>
      </c>
      <c r="G53" s="21">
        <f t="shared" si="4"/>
        <v>0.4999999999774109</v>
      </c>
      <c r="H53" s="21">
        <f t="shared" si="5"/>
        <v>75.44499149149506</v>
      </c>
      <c r="I53">
        <f t="shared" si="6"/>
        <v>74.03709983984623</v>
      </c>
    </row>
    <row r="54" spans="1:9" ht="15.75">
      <c r="A54" s="33">
        <v>41313.979166666664</v>
      </c>
      <c r="B54" s="28">
        <f t="shared" si="0"/>
        <v>4648.979166666664</v>
      </c>
      <c r="C54" s="26">
        <v>76</v>
      </c>
      <c r="D54" s="21">
        <f t="shared" si="1"/>
        <v>0.9914448613718443</v>
      </c>
      <c r="E54" s="21">
        <f t="shared" si="2"/>
        <v>0.13052619223498568</v>
      </c>
      <c r="F54" s="21">
        <f t="shared" si="3"/>
        <v>0.9659258262812711</v>
      </c>
      <c r="G54" s="21">
        <f t="shared" si="4"/>
        <v>0.2588190451316202</v>
      </c>
      <c r="H54" s="21">
        <f t="shared" si="5"/>
        <v>73.05278417215426</v>
      </c>
      <c r="I54">
        <f t="shared" si="6"/>
        <v>75.01825565178528</v>
      </c>
    </row>
    <row r="55" spans="1:9" ht="15.75">
      <c r="A55" s="33">
        <v>41314</v>
      </c>
      <c r="B55" s="28">
        <f t="shared" si="0"/>
        <v>4649</v>
      </c>
      <c r="C55" s="26">
        <v>60</v>
      </c>
      <c r="D55" s="21">
        <f t="shared" si="1"/>
        <v>1</v>
      </c>
      <c r="E55" s="21">
        <f t="shared" si="2"/>
        <v>-4.879998315165945E-13</v>
      </c>
      <c r="F55" s="21">
        <f t="shared" si="3"/>
        <v>1</v>
      </c>
      <c r="G55" s="21">
        <f t="shared" si="4"/>
        <v>-9.75999663033189E-13</v>
      </c>
      <c r="H55" s="21">
        <f t="shared" si="5"/>
        <v>71.10757144981572</v>
      </c>
      <c r="I55">
        <f t="shared" si="6"/>
        <v>76.18389009912482</v>
      </c>
    </row>
    <row r="56" spans="1:9" ht="15.75">
      <c r="A56" s="33">
        <v>41314.020833333336</v>
      </c>
      <c r="B56" s="28">
        <f t="shared" si="0"/>
        <v>4649.020833333336</v>
      </c>
      <c r="C56" s="26">
        <v>61</v>
      </c>
      <c r="D56" s="21">
        <f t="shared" si="1"/>
        <v>0.9914448613721918</v>
      </c>
      <c r="E56" s="21">
        <f t="shared" si="2"/>
        <v>-0.1305261922323465</v>
      </c>
      <c r="F56" s="21">
        <f t="shared" si="3"/>
        <v>0.9659258262826491</v>
      </c>
      <c r="G56" s="21">
        <f t="shared" si="4"/>
        <v>-0.25881904512647763</v>
      </c>
      <c r="H56" s="21">
        <f t="shared" si="5"/>
        <v>69.67403334259023</v>
      </c>
      <c r="I56">
        <f t="shared" si="6"/>
        <v>77.51405885295767</v>
      </c>
    </row>
    <row r="57" spans="1:9" ht="15.75">
      <c r="A57" s="33">
        <v>41314.041666666664</v>
      </c>
      <c r="B57" s="28">
        <f t="shared" si="0"/>
        <v>4649.041666666664</v>
      </c>
      <c r="C57" s="26">
        <v>78</v>
      </c>
      <c r="D57" s="21">
        <f t="shared" si="1"/>
        <v>0.9659258262931327</v>
      </c>
      <c r="E57" s="21">
        <f t="shared" si="2"/>
        <v>-0.25881904508735204</v>
      </c>
      <c r="F57" s="21">
        <f t="shared" si="3"/>
        <v>0.8660254038001425</v>
      </c>
      <c r="G57" s="21">
        <f t="shared" si="4"/>
        <v>-0.4999999999728002</v>
      </c>
      <c r="H57" s="21">
        <f t="shared" si="5"/>
        <v>68.79037683657461</v>
      </c>
      <c r="I57">
        <f t="shared" si="6"/>
        <v>78.98600235666993</v>
      </c>
    </row>
    <row r="58" spans="1:9" ht="15.75">
      <c r="A58" s="33">
        <v>41314.0625</v>
      </c>
      <c r="B58" s="28">
        <f t="shared" si="0"/>
        <v>4649.0625</v>
      </c>
      <c r="C58" s="26">
        <v>63</v>
      </c>
      <c r="D58" s="21">
        <f t="shared" si="1"/>
        <v>0.9238795325113452</v>
      </c>
      <c r="E58" s="21">
        <f t="shared" si="2"/>
        <v>-0.38268343236494856</v>
      </c>
      <c r="F58" s="21">
        <f t="shared" si="3"/>
        <v>0.7071067811867636</v>
      </c>
      <c r="G58" s="21">
        <f t="shared" si="4"/>
        <v>-0.7071067811863314</v>
      </c>
      <c r="H58" s="21">
        <f t="shared" si="5"/>
        <v>68.46674996953264</v>
      </c>
      <c r="I58">
        <f t="shared" si="6"/>
        <v>80.57453524975288</v>
      </c>
    </row>
    <row r="59" spans="1:9" ht="15.75">
      <c r="A59" s="33">
        <v>41314.083333333336</v>
      </c>
      <c r="B59" s="28">
        <f t="shared" si="0"/>
        <v>4649.083333333336</v>
      </c>
      <c r="C59" s="26">
        <v>71</v>
      </c>
      <c r="D59" s="21">
        <f t="shared" si="1"/>
        <v>0.8660254037767395</v>
      </c>
      <c r="E59" s="21">
        <f t="shared" si="2"/>
        <v>-0.5000000000133352</v>
      </c>
      <c r="F59" s="21">
        <f t="shared" si="3"/>
        <v>0.49999999997332967</v>
      </c>
      <c r="G59" s="21">
        <f t="shared" si="4"/>
        <v>-0.8660254037998367</v>
      </c>
      <c r="H59" s="21">
        <f t="shared" si="5"/>
        <v>68.68540700099051</v>
      </c>
      <c r="I59">
        <f t="shared" si="6"/>
        <v>82.2524772935063</v>
      </c>
    </row>
    <row r="60" spans="1:9" ht="15.75">
      <c r="A60" s="33">
        <v>41314.104166666664</v>
      </c>
      <c r="B60" s="28">
        <f t="shared" si="0"/>
        <v>4649.104166666664</v>
      </c>
      <c r="C60" s="26">
        <v>77</v>
      </c>
      <c r="D60" s="21">
        <f t="shared" si="1"/>
        <v>0.7933533403011851</v>
      </c>
      <c r="E60" s="21">
        <f t="shared" si="2"/>
        <v>-0.6087614289957536</v>
      </c>
      <c r="F60" s="21">
        <f t="shared" si="3"/>
        <v>0.25881904513409615</v>
      </c>
      <c r="G60" s="21">
        <f t="shared" si="4"/>
        <v>-0.9659258262806076</v>
      </c>
      <c r="H60" s="21">
        <f t="shared" si="5"/>
        <v>69.4025987489695</v>
      </c>
      <c r="I60">
        <f t="shared" si="6"/>
        <v>83.99111843370578</v>
      </c>
    </row>
    <row r="61" spans="1:9" ht="15.75">
      <c r="A61" s="33">
        <v>41314.125</v>
      </c>
      <c r="B61" s="28">
        <f t="shared" si="0"/>
        <v>4649.125</v>
      </c>
      <c r="C61" s="26">
        <v>79</v>
      </c>
      <c r="D61" s="21">
        <f t="shared" si="1"/>
        <v>0.7071067811871088</v>
      </c>
      <c r="E61" s="21">
        <f t="shared" si="2"/>
        <v>-0.7071067811859864</v>
      </c>
      <c r="F61" s="21">
        <f t="shared" si="3"/>
        <v>1.5873445136441178E-12</v>
      </c>
      <c r="G61" s="21">
        <f t="shared" si="4"/>
        <v>-1</v>
      </c>
      <c r="H61" s="21">
        <f t="shared" si="5"/>
        <v>70.55204762444183</v>
      </c>
      <c r="I61">
        <f t="shared" si="6"/>
        <v>85.76071003964758</v>
      </c>
    </row>
    <row r="62" spans="1:9" ht="15.75">
      <c r="A62" s="33">
        <v>41314.145833333336</v>
      </c>
      <c r="B62" s="28">
        <f t="shared" si="0"/>
        <v>4649.145833333336</v>
      </c>
      <c r="C62" s="26">
        <v>89</v>
      </c>
      <c r="D62" s="21">
        <f t="shared" si="1"/>
        <v>0.6087614289970129</v>
      </c>
      <c r="E62" s="21">
        <f t="shared" si="2"/>
        <v>-0.7933533403002189</v>
      </c>
      <c r="F62" s="21">
        <f t="shared" si="3"/>
        <v>-0.25881904513102966</v>
      </c>
      <c r="G62" s="21">
        <f t="shared" si="4"/>
        <v>-0.9659258262814293</v>
      </c>
      <c r="H62" s="21">
        <f t="shared" si="5"/>
        <v>72.0497620936731</v>
      </c>
      <c r="I62">
        <f t="shared" si="6"/>
        <v>87.53097390770441</v>
      </c>
    </row>
    <row r="63" spans="1:9" ht="15.75">
      <c r="A63" s="33">
        <v>41314.166666666664</v>
      </c>
      <c r="B63" s="28">
        <f t="shared" si="0"/>
        <v>4649.166666666664</v>
      </c>
      <c r="C63" s="26">
        <v>68</v>
      </c>
      <c r="D63" s="21">
        <f t="shared" si="1"/>
        <v>0.5000000000147099</v>
      </c>
      <c r="E63" s="21">
        <f t="shared" si="2"/>
        <v>-0.866025403775946</v>
      </c>
      <c r="F63" s="21">
        <f t="shared" si="3"/>
        <v>-0.4999999999705803</v>
      </c>
      <c r="G63" s="21">
        <f t="shared" si="4"/>
        <v>-0.8660254038014241</v>
      </c>
      <c r="H63" s="21">
        <f t="shared" si="5"/>
        <v>73.79985738101772</v>
      </c>
      <c r="I63">
        <f t="shared" si="6"/>
        <v>89.27162033165682</v>
      </c>
    </row>
    <row r="64" spans="1:9" ht="15.75">
      <c r="A64" s="33">
        <v>41314.1875</v>
      </c>
      <c r="B64" s="28">
        <f t="shared" si="0"/>
        <v>4649.1875</v>
      </c>
      <c r="C64" s="26">
        <v>68</v>
      </c>
      <c r="D64" s="21">
        <f t="shared" si="1"/>
        <v>0.3826834323664151</v>
      </c>
      <c r="E64" s="21">
        <f t="shared" si="2"/>
        <v>-0.9238795325107378</v>
      </c>
      <c r="F64" s="21">
        <f t="shared" si="3"/>
        <v>-0.7071067811845189</v>
      </c>
      <c r="G64" s="21">
        <f t="shared" si="4"/>
        <v>-0.7071067811885762</v>
      </c>
      <c r="H64" s="21">
        <f t="shared" si="5"/>
        <v>75.70098408475204</v>
      </c>
      <c r="I64">
        <f t="shared" si="6"/>
        <v>90.95286636984154</v>
      </c>
    </row>
    <row r="65" spans="1:9" ht="15.75">
      <c r="A65" s="33">
        <v>41314.208333333336</v>
      </c>
      <c r="B65" s="28">
        <f t="shared" si="0"/>
        <v>4649.208333333336</v>
      </c>
      <c r="C65" s="26">
        <v>74</v>
      </c>
      <c r="D65" s="21">
        <f t="shared" si="1"/>
        <v>0.2588190450888853</v>
      </c>
      <c r="E65" s="21">
        <f t="shared" si="2"/>
        <v>-0.965925826292722</v>
      </c>
      <c r="F65" s="21">
        <f t="shared" si="3"/>
        <v>-0.8660254037985551</v>
      </c>
      <c r="G65" s="21">
        <f t="shared" si="4"/>
        <v>-0.49999999997554956</v>
      </c>
      <c r="H65" s="21">
        <f t="shared" si="5"/>
        <v>77.65292840787068</v>
      </c>
      <c r="I65">
        <f t="shared" si="6"/>
        <v>92.5459454357729</v>
      </c>
    </row>
    <row r="66" spans="1:9" ht="15.75">
      <c r="A66" s="33">
        <v>41314.229166666664</v>
      </c>
      <c r="B66" s="28">
        <f t="shared" si="0"/>
        <v>4649.229166666664</v>
      </c>
      <c r="C66" s="26">
        <v>79</v>
      </c>
      <c r="D66" s="21">
        <f t="shared" si="1"/>
        <v>0.1305261922375271</v>
      </c>
      <c r="E66" s="21">
        <f t="shared" si="2"/>
        <v>-0.9914448613715097</v>
      </c>
      <c r="F66" s="21">
        <f t="shared" si="3"/>
        <v>-0.9659258262799443</v>
      </c>
      <c r="G66" s="21">
        <f t="shared" si="4"/>
        <v>-0.25881904513657217</v>
      </c>
      <c r="H66" s="21">
        <f t="shared" si="5"/>
        <v>79.56293946604677</v>
      </c>
      <c r="I66">
        <f t="shared" si="6"/>
        <v>94.02359950443147</v>
      </c>
    </row>
    <row r="67" spans="1:9" ht="15.75">
      <c r="A67" s="33">
        <v>41314.25</v>
      </c>
      <c r="B67" s="28">
        <f aca="true" t="shared" si="7" ref="B67:B130">A67-36665</f>
        <v>4649.25</v>
      </c>
      <c r="C67" s="26">
        <v>69</v>
      </c>
      <c r="D67" s="21">
        <f aca="true" t="shared" si="8" ref="D67:D130">COS(2*PI()*B67)</f>
        <v>2.0753443451607123E-12</v>
      </c>
      <c r="E67" s="21">
        <f aca="true" t="shared" si="9" ref="E67:E130">-SIN(2*PI()*B67)</f>
        <v>-1</v>
      </c>
      <c r="F67" s="21">
        <f aca="true" t="shared" si="10" ref="F67:F130">COS(2*PI()*B67/0.5)</f>
        <v>-1</v>
      </c>
      <c r="G67" s="21">
        <f aca="true" t="shared" si="11" ref="G67:G130">-SIN(2*PI()*B67/0.5)</f>
        <v>-4.150688690321425E-12</v>
      </c>
      <c r="H67" s="21">
        <f aca="true" t="shared" si="12" ref="H67:H130">TREND(C$2:C$238,D$2:G$238,D67:G67,TRUE)</f>
        <v>81.35136106302932</v>
      </c>
      <c r="I67">
        <f aca="true" t="shared" si="13" ref="I67:I130">85.8+13.56*COS(2*PI()*B67+3.92409332323317)</f>
        <v>95.36054550607962</v>
      </c>
    </row>
    <row r="68" spans="1:9" ht="15.75">
      <c r="A68" s="33">
        <v>41314.270833333336</v>
      </c>
      <c r="B68" s="28">
        <f t="shared" si="7"/>
        <v>4649.270833333336</v>
      </c>
      <c r="C68" s="26">
        <v>89</v>
      </c>
      <c r="D68" s="21">
        <f t="shared" si="8"/>
        <v>-0.13052619223341191</v>
      </c>
      <c r="E68" s="21">
        <f t="shared" si="9"/>
        <v>-0.9914448613720515</v>
      </c>
      <c r="F68" s="21">
        <f t="shared" si="10"/>
        <v>-0.9659258262820928</v>
      </c>
      <c r="G68" s="21">
        <f t="shared" si="11"/>
        <v>0.25881904512855364</v>
      </c>
      <c r="H68" s="21">
        <f t="shared" si="12"/>
        <v>82.95619592052593</v>
      </c>
      <c r="I68">
        <f t="shared" si="13"/>
        <v>96.53390792339593</v>
      </c>
    </row>
    <row r="69" spans="1:9" ht="15.75">
      <c r="A69" s="33">
        <v>41314.291666666664</v>
      </c>
      <c r="B69" s="28">
        <f t="shared" si="7"/>
        <v>4649.291666666664</v>
      </c>
      <c r="C69" s="26">
        <v>86</v>
      </c>
      <c r="D69" s="21">
        <f t="shared" si="8"/>
        <v>-0.2588190450883901</v>
      </c>
      <c r="E69" s="21">
        <f t="shared" si="9"/>
        <v>-0.9659258262928546</v>
      </c>
      <c r="F69" s="21">
        <f t="shared" si="10"/>
        <v>-0.8660254037990678</v>
      </c>
      <c r="G69" s="21">
        <f t="shared" si="11"/>
        <v>0.49999999997466155</v>
      </c>
      <c r="H69" s="21">
        <f t="shared" si="12"/>
        <v>84.33630611725057</v>
      </c>
      <c r="I69">
        <f t="shared" si="13"/>
        <v>97.5236101998004</v>
      </c>
    </row>
    <row r="70" spans="1:9" ht="15.75">
      <c r="A70" s="33">
        <v>41314.3125</v>
      </c>
      <c r="B70" s="28">
        <f t="shared" si="7"/>
        <v>4649.3125</v>
      </c>
      <c r="C70" s="26">
        <v>90</v>
      </c>
      <c r="D70" s="21">
        <f t="shared" si="8"/>
        <v>-0.38268343236258034</v>
      </c>
      <c r="E70" s="21">
        <f t="shared" si="9"/>
        <v>-0.9238795325123262</v>
      </c>
      <c r="F70" s="21">
        <f t="shared" si="10"/>
        <v>-0.7071067811903888</v>
      </c>
      <c r="G70" s="21">
        <f t="shared" si="11"/>
        <v>0.7071067811827063</v>
      </c>
      <c r="H70" s="21">
        <f t="shared" si="12"/>
        <v>85.47304915549623</v>
      </c>
      <c r="I70">
        <f t="shared" si="13"/>
        <v>98.31271825558258</v>
      </c>
    </row>
    <row r="71" spans="1:9" ht="15.75">
      <c r="A71" s="33">
        <v>41314.333333333336</v>
      </c>
      <c r="B71" s="28">
        <f t="shared" si="7"/>
        <v>4649.333333333336</v>
      </c>
      <c r="C71" s="26">
        <v>105</v>
      </c>
      <c r="D71" s="21">
        <f t="shared" si="8"/>
        <v>-0.5000000000111152</v>
      </c>
      <c r="E71" s="21">
        <f t="shared" si="9"/>
        <v>-0.8660254037780213</v>
      </c>
      <c r="F71" s="21">
        <f t="shared" si="10"/>
        <v>-0.4999999999777695</v>
      </c>
      <c r="G71" s="21">
        <f t="shared" si="11"/>
        <v>0.8660254037972734</v>
      </c>
      <c r="H71" s="21">
        <f t="shared" si="12"/>
        <v>86.37025813255654</v>
      </c>
      <c r="I71">
        <f t="shared" si="13"/>
        <v>98.88773023280483</v>
      </c>
    </row>
    <row r="72" spans="1:9" ht="15.75">
      <c r="A72" s="33">
        <v>41314.375</v>
      </c>
      <c r="B72" s="28">
        <f t="shared" si="7"/>
        <v>4649.375</v>
      </c>
      <c r="C72" s="26">
        <v>84</v>
      </c>
      <c r="D72" s="21">
        <f t="shared" si="8"/>
        <v>-0.7071067811867462</v>
      </c>
      <c r="E72" s="21">
        <f t="shared" si="9"/>
        <v>-0.7071067811863488</v>
      </c>
      <c r="F72" s="21">
        <f t="shared" si="10"/>
        <v>5.619247471846944E-13</v>
      </c>
      <c r="G72" s="21">
        <f t="shared" si="11"/>
        <v>1</v>
      </c>
      <c r="H72" s="21">
        <f t="shared" si="12"/>
        <v>87.56237447925012</v>
      </c>
      <c r="I72">
        <f t="shared" si="13"/>
        <v>99.35994307875282</v>
      </c>
    </row>
    <row r="73" spans="1:9" ht="15.75">
      <c r="A73" s="33">
        <v>41314.395833333336</v>
      </c>
      <c r="B73" s="28">
        <f t="shared" si="7"/>
        <v>4649.395833333336</v>
      </c>
      <c r="C73" s="26">
        <v>149</v>
      </c>
      <c r="D73" s="21">
        <f t="shared" si="8"/>
        <v>-0.793353340300873</v>
      </c>
      <c r="E73" s="21">
        <f t="shared" si="9"/>
        <v>-0.6087614289961604</v>
      </c>
      <c r="F73" s="21">
        <f t="shared" si="10"/>
        <v>0.2588190451331057</v>
      </c>
      <c r="G73" s="21">
        <f t="shared" si="11"/>
        <v>0.9659258262808731</v>
      </c>
      <c r="H73" s="21">
        <f t="shared" si="12"/>
        <v>87.95521479236562</v>
      </c>
      <c r="I73">
        <f t="shared" si="13"/>
        <v>99.24906425483931</v>
      </c>
    </row>
    <row r="74" spans="1:9" ht="15.75">
      <c r="A74" s="33">
        <v>41314.416666666664</v>
      </c>
      <c r="B74" s="28">
        <f t="shared" si="7"/>
        <v>4649.416666666664</v>
      </c>
      <c r="C74" s="26">
        <v>52</v>
      </c>
      <c r="D74" s="21">
        <f t="shared" si="8"/>
        <v>-0.8660254037764832</v>
      </c>
      <c r="E74" s="21">
        <f t="shared" si="9"/>
        <v>-0.5000000000137792</v>
      </c>
      <c r="F74" s="21">
        <f t="shared" si="10"/>
        <v>0.4999999999724416</v>
      </c>
      <c r="G74" s="21">
        <f t="shared" si="11"/>
        <v>0.8660254038003495</v>
      </c>
      <c r="H74" s="21">
        <f t="shared" si="12"/>
        <v>88.29464725076132</v>
      </c>
      <c r="I74">
        <f t="shared" si="13"/>
        <v>98.90806821285003</v>
      </c>
    </row>
    <row r="75" spans="1:9" ht="15.75">
      <c r="A75" s="33">
        <v>41314.4375</v>
      </c>
      <c r="B75" s="28">
        <f t="shared" si="7"/>
        <v>4649.4375</v>
      </c>
      <c r="C75" s="26">
        <v>104</v>
      </c>
      <c r="D75" s="21">
        <f t="shared" si="8"/>
        <v>-0.9238795325111491</v>
      </c>
      <c r="E75" s="21">
        <f t="shared" si="9"/>
        <v>-0.38268343236542224</v>
      </c>
      <c r="F75" s="21">
        <f t="shared" si="10"/>
        <v>0.7071067811860385</v>
      </c>
      <c r="G75" s="21">
        <f t="shared" si="11"/>
        <v>0.7071067811870565</v>
      </c>
      <c r="H75" s="21">
        <f t="shared" si="12"/>
        <v>88.64626885860395</v>
      </c>
      <c r="I75">
        <f t="shared" si="13"/>
        <v>98.3427894893607</v>
      </c>
    </row>
    <row r="76" spans="1:9" ht="15.75">
      <c r="A76" s="33">
        <v>41314.458333333336</v>
      </c>
      <c r="B76" s="28">
        <f t="shared" si="7"/>
        <v>4649.458333333336</v>
      </c>
      <c r="C76" s="26">
        <v>104</v>
      </c>
      <c r="D76" s="21">
        <f t="shared" si="8"/>
        <v>-0.9659258262930001</v>
      </c>
      <c r="E76" s="21">
        <f t="shared" si="9"/>
        <v>-0.2588190450878473</v>
      </c>
      <c r="F76" s="21">
        <f t="shared" si="10"/>
        <v>0.8660254037996298</v>
      </c>
      <c r="G76" s="21">
        <f t="shared" si="11"/>
        <v>0.49999999997368827</v>
      </c>
      <c r="H76" s="21">
        <f t="shared" si="12"/>
        <v>89.07174826397772</v>
      </c>
      <c r="I76">
        <f t="shared" si="13"/>
        <v>97.56290016013926</v>
      </c>
    </row>
    <row r="77" spans="1:9" ht="15.75">
      <c r="A77" s="33">
        <v>41314.479166666664</v>
      </c>
      <c r="B77" s="28">
        <f t="shared" si="7"/>
        <v>4649.479166666664</v>
      </c>
      <c r="C77" s="26">
        <v>103</v>
      </c>
      <c r="D77" s="21">
        <f t="shared" si="8"/>
        <v>-0.99144486137165</v>
      </c>
      <c r="E77" s="21">
        <f t="shared" si="9"/>
        <v>-0.13052619223646167</v>
      </c>
      <c r="F77" s="21">
        <f t="shared" si="10"/>
        <v>0.9659258262805005</v>
      </c>
      <c r="G77" s="21">
        <f t="shared" si="11"/>
        <v>0.25881904513449616</v>
      </c>
      <c r="H77" s="21">
        <f t="shared" si="12"/>
        <v>89.62315797115946</v>
      </c>
      <c r="I77">
        <f t="shared" si="13"/>
        <v>96.58174434822695</v>
      </c>
    </row>
    <row r="78" spans="1:9" ht="15.75">
      <c r="A78" s="33">
        <v>41314.5</v>
      </c>
      <c r="B78" s="28">
        <f t="shared" si="7"/>
        <v>4649.5</v>
      </c>
      <c r="C78" s="26">
        <v>110</v>
      </c>
      <c r="D78" s="21">
        <f t="shared" si="8"/>
        <v>-1</v>
      </c>
      <c r="E78" s="21">
        <f t="shared" si="9"/>
        <v>-1.0007097147463062E-12</v>
      </c>
      <c r="F78" s="21">
        <f t="shared" si="10"/>
        <v>1</v>
      </c>
      <c r="G78" s="21">
        <f t="shared" si="11"/>
        <v>2.0014194294926124E-12</v>
      </c>
      <c r="H78" s="21">
        <f t="shared" si="12"/>
        <v>90.33803858643608</v>
      </c>
      <c r="I78">
        <f t="shared" si="13"/>
        <v>95.41610990088941</v>
      </c>
    </row>
    <row r="79" spans="1:9" ht="15.75">
      <c r="A79" s="33">
        <v>41314.520833333336</v>
      </c>
      <c r="B79" s="28">
        <f t="shared" si="7"/>
        <v>4649.520833333336</v>
      </c>
      <c r="C79" s="26">
        <v>106</v>
      </c>
      <c r="D79" s="21">
        <f t="shared" si="8"/>
        <v>-0.9914448613719112</v>
      </c>
      <c r="E79" s="21">
        <f t="shared" si="9"/>
        <v>0.13052619223447737</v>
      </c>
      <c r="F79" s="21">
        <f t="shared" si="10"/>
        <v>0.9659258262815366</v>
      </c>
      <c r="G79" s="21">
        <f t="shared" si="11"/>
        <v>-0.2588190451306297</v>
      </c>
      <c r="H79" s="21">
        <f t="shared" si="12"/>
        <v>91.23555519231476</v>
      </c>
      <c r="I79">
        <f t="shared" si="13"/>
        <v>94.08594114701926</v>
      </c>
    </row>
    <row r="80" spans="1:9" ht="15.75">
      <c r="A80" s="33">
        <v>41314.541666666664</v>
      </c>
      <c r="B80" s="28">
        <f t="shared" si="7"/>
        <v>4649.541666666664</v>
      </c>
      <c r="C80" s="26">
        <v>106</v>
      </c>
      <c r="D80" s="21">
        <f t="shared" si="8"/>
        <v>-0.9659258262935181</v>
      </c>
      <c r="E80" s="21">
        <f t="shared" si="9"/>
        <v>0.2588190450859141</v>
      </c>
      <c r="F80" s="21">
        <f t="shared" si="10"/>
        <v>0.8660254038016312</v>
      </c>
      <c r="G80" s="21">
        <f t="shared" si="11"/>
        <v>-0.4999999999702217</v>
      </c>
      <c r="H80" s="21">
        <f t="shared" si="12"/>
        <v>92.31402978190977</v>
      </c>
      <c r="I80">
        <f t="shared" si="13"/>
        <v>92.61399764334752</v>
      </c>
    </row>
    <row r="81" spans="1:9" ht="15.75">
      <c r="A81" s="33">
        <v>41314.5625</v>
      </c>
      <c r="B81" s="28">
        <f t="shared" si="7"/>
        <v>4649.5625</v>
      </c>
      <c r="C81" s="26">
        <v>67</v>
      </c>
      <c r="D81" s="21">
        <f t="shared" si="8"/>
        <v>-0.9238795325119149</v>
      </c>
      <c r="E81" s="21">
        <f t="shared" si="9"/>
        <v>0.38268343236357316</v>
      </c>
      <c r="F81" s="21">
        <f t="shared" si="10"/>
        <v>0.707106781188869</v>
      </c>
      <c r="G81" s="21">
        <f t="shared" si="11"/>
        <v>-0.707106781184226</v>
      </c>
      <c r="H81" s="21">
        <f t="shared" si="12"/>
        <v>93.55003778724512</v>
      </c>
      <c r="I81">
        <f t="shared" si="13"/>
        <v>91.02546475026574</v>
      </c>
    </row>
    <row r="82" spans="1:9" ht="15.75">
      <c r="A82" s="33">
        <v>41314.583333333336</v>
      </c>
      <c r="B82" s="28">
        <f t="shared" si="7"/>
        <v>4649.583333333336</v>
      </c>
      <c r="C82" s="26">
        <v>83</v>
      </c>
      <c r="D82" s="21">
        <f t="shared" si="8"/>
        <v>-0.8660254037774839</v>
      </c>
      <c r="E82" s="21">
        <f t="shared" si="9"/>
        <v>0.5000000000120459</v>
      </c>
      <c r="F82" s="21">
        <f t="shared" si="10"/>
        <v>0.49999999997590816</v>
      </c>
      <c r="G82" s="21">
        <f t="shared" si="11"/>
        <v>-0.866025403798348</v>
      </c>
      <c r="H82" s="21">
        <f t="shared" si="12"/>
        <v>94.89914768201656</v>
      </c>
      <c r="I82">
        <f t="shared" si="13"/>
        <v>89.34752270651317</v>
      </c>
    </row>
    <row r="83" spans="1:9" ht="15.75">
      <c r="A83" s="33">
        <v>41314.604166666664</v>
      </c>
      <c r="B83" s="28">
        <f t="shared" si="7"/>
        <v>4649.604166666664</v>
      </c>
      <c r="C83" s="26">
        <v>100</v>
      </c>
      <c r="D83" s="21">
        <f t="shared" si="8"/>
        <v>-0.7933533403020914</v>
      </c>
      <c r="E83" s="21">
        <f t="shared" si="9"/>
        <v>0.6087614289945725</v>
      </c>
      <c r="F83" s="21">
        <f t="shared" si="10"/>
        <v>0.2588190451369721</v>
      </c>
      <c r="G83" s="21">
        <f t="shared" si="11"/>
        <v>-0.965925826279837</v>
      </c>
      <c r="H83" s="21">
        <f t="shared" si="12"/>
        <v>96.2982679221652</v>
      </c>
      <c r="I83">
        <f t="shared" si="13"/>
        <v>87.60888156631421</v>
      </c>
    </row>
    <row r="84" spans="1:9" ht="15.75">
      <c r="A84" s="33">
        <v>41314.75</v>
      </c>
      <c r="B84" s="28">
        <f t="shared" si="7"/>
        <v>4649.75</v>
      </c>
      <c r="C84" s="26">
        <v>105</v>
      </c>
      <c r="D84" s="21">
        <f t="shared" si="8"/>
        <v>7.392491566809989E-14</v>
      </c>
      <c r="E84" s="21">
        <f t="shared" si="9"/>
        <v>1</v>
      </c>
      <c r="F84" s="21">
        <f t="shared" si="10"/>
        <v>-1</v>
      </c>
      <c r="G84" s="21">
        <f t="shared" si="11"/>
        <v>1.4784983133619978E-13</v>
      </c>
      <c r="H84" s="21">
        <f t="shared" si="12"/>
        <v>100.47069629101597</v>
      </c>
      <c r="I84">
        <f t="shared" si="13"/>
        <v>76.23945449389971</v>
      </c>
    </row>
    <row r="85" spans="1:9" ht="15.75">
      <c r="A85" s="33">
        <v>41314.770833333336</v>
      </c>
      <c r="B85" s="28">
        <f t="shared" si="7"/>
        <v>4649.770833333336</v>
      </c>
      <c r="C85" s="26">
        <v>81</v>
      </c>
      <c r="D85" s="21">
        <f t="shared" si="8"/>
        <v>0.1305261922355428</v>
      </c>
      <c r="E85" s="21">
        <f t="shared" si="9"/>
        <v>0.9914448613717709</v>
      </c>
      <c r="F85" s="21">
        <f t="shared" si="10"/>
        <v>-0.9659258262809802</v>
      </c>
      <c r="G85" s="21">
        <f t="shared" si="11"/>
        <v>0.2588190451327057</v>
      </c>
      <c r="H85" s="21">
        <f t="shared" si="12"/>
        <v>99.40188293490205</v>
      </c>
      <c r="I85">
        <f t="shared" si="13"/>
        <v>75.06609207658624</v>
      </c>
    </row>
    <row r="86" spans="1:9" ht="15.75">
      <c r="A86" s="33">
        <v>41314.791666666664</v>
      </c>
      <c r="B86" s="28">
        <f t="shared" si="7"/>
        <v>4649.791666666664</v>
      </c>
      <c r="C86" s="26">
        <v>80</v>
      </c>
      <c r="D86" s="21">
        <f t="shared" si="8"/>
        <v>0.2588190450869521</v>
      </c>
      <c r="E86" s="21">
        <f t="shared" si="9"/>
        <v>0.9659258262932399</v>
      </c>
      <c r="F86" s="21">
        <f t="shared" si="10"/>
        <v>-0.8660254038005565</v>
      </c>
      <c r="G86" s="21">
        <f t="shared" si="11"/>
        <v>0.499999999972083</v>
      </c>
      <c r="H86" s="21">
        <f t="shared" si="12"/>
        <v>97.82695465460499</v>
      </c>
      <c r="I86">
        <f t="shared" si="13"/>
        <v>74.07638980020974</v>
      </c>
    </row>
    <row r="87" spans="1:9" ht="15.75">
      <c r="A87" s="33">
        <v>41314.8125</v>
      </c>
      <c r="B87" s="28">
        <f t="shared" si="7"/>
        <v>4649.8125</v>
      </c>
      <c r="C87" s="26">
        <v>75</v>
      </c>
      <c r="D87" s="21">
        <f t="shared" si="8"/>
        <v>0.38268343236456603</v>
      </c>
      <c r="E87" s="21">
        <f t="shared" si="9"/>
        <v>0.9238795325115037</v>
      </c>
      <c r="F87" s="21">
        <f t="shared" si="10"/>
        <v>-0.7071067811873493</v>
      </c>
      <c r="G87" s="21">
        <f t="shared" si="11"/>
        <v>0.7071067811857458</v>
      </c>
      <c r="H87" s="21">
        <f t="shared" si="12"/>
        <v>95.77783047803558</v>
      </c>
      <c r="I87">
        <f t="shared" si="13"/>
        <v>73.28728174440619</v>
      </c>
    </row>
    <row r="88" spans="1:9" ht="15.75">
      <c r="A88" s="33">
        <v>41314.833333333336</v>
      </c>
      <c r="B88" s="28">
        <f t="shared" si="7"/>
        <v>4649.833333333336</v>
      </c>
      <c r="C88" s="26">
        <v>56</v>
      </c>
      <c r="D88" s="21">
        <f t="shared" si="8"/>
        <v>0.5000000000129766</v>
      </c>
      <c r="E88" s="21">
        <f t="shared" si="9"/>
        <v>0.8660254037769466</v>
      </c>
      <c r="F88" s="21">
        <f t="shared" si="10"/>
        <v>-0.49999999997404687</v>
      </c>
      <c r="G88" s="21">
        <f t="shared" si="11"/>
        <v>0.8660254037994227</v>
      </c>
      <c r="H88" s="21">
        <f t="shared" si="12"/>
        <v>93.31285457475072</v>
      </c>
      <c r="I88">
        <f t="shared" si="13"/>
        <v>72.71226976718754</v>
      </c>
    </row>
    <row r="89" spans="1:9" ht="15.75">
      <c r="A89" s="33">
        <v>41314.854166666664</v>
      </c>
      <c r="B89" s="28">
        <f t="shared" si="7"/>
        <v>4649.854166666664</v>
      </c>
      <c r="C89" s="26">
        <v>87</v>
      </c>
      <c r="D89" s="21">
        <f t="shared" si="8"/>
        <v>0.6087614289954251</v>
      </c>
      <c r="E89" s="21">
        <f t="shared" si="9"/>
        <v>0.7933533403014372</v>
      </c>
      <c r="F89" s="21">
        <f t="shared" si="10"/>
        <v>-0.2588190451348961</v>
      </c>
      <c r="G89" s="21">
        <f t="shared" si="11"/>
        <v>0.9659258262803934</v>
      </c>
      <c r="H89" s="21">
        <f t="shared" si="12"/>
        <v>90.51421126615026</v>
      </c>
      <c r="I89">
        <f t="shared" si="13"/>
        <v>72.36119248299534</v>
      </c>
    </row>
    <row r="90" spans="1:9" ht="15.75">
      <c r="A90" s="33">
        <v>41314.875</v>
      </c>
      <c r="B90" s="28">
        <f t="shared" si="7"/>
        <v>4649.875</v>
      </c>
      <c r="C90" s="26">
        <v>93</v>
      </c>
      <c r="D90" s="21">
        <f t="shared" si="8"/>
        <v>0.7071067811856935</v>
      </c>
      <c r="E90" s="21">
        <f t="shared" si="9"/>
        <v>0.7071067811874016</v>
      </c>
      <c r="F90" s="21">
        <f t="shared" si="10"/>
        <v>-2.415494345341107E-12</v>
      </c>
      <c r="G90" s="21">
        <f t="shared" si="11"/>
        <v>1</v>
      </c>
      <c r="H90" s="21">
        <f t="shared" si="12"/>
        <v>87.4837923530581</v>
      </c>
      <c r="I90">
        <f t="shared" si="13"/>
        <v>72.24005692124723</v>
      </c>
    </row>
    <row r="91" spans="1:9" ht="15.75">
      <c r="A91" s="33">
        <v>41314.895833333336</v>
      </c>
      <c r="B91" s="28">
        <f t="shared" si="7"/>
        <v>4649.895833333336</v>
      </c>
      <c r="C91" s="26">
        <v>80</v>
      </c>
      <c r="D91" s="21">
        <f t="shared" si="8"/>
        <v>0.7933533402999667</v>
      </c>
      <c r="E91" s="21">
        <f t="shared" si="9"/>
        <v>0.6087614289973414</v>
      </c>
      <c r="F91" s="21">
        <f t="shared" si="10"/>
        <v>0.25881904513022974</v>
      </c>
      <c r="G91" s="21">
        <f t="shared" si="11"/>
        <v>0.9659258262816437</v>
      </c>
      <c r="H91" s="21">
        <f t="shared" si="12"/>
        <v>84.33777328884742</v>
      </c>
      <c r="I91">
        <f t="shared" si="13"/>
        <v>72.35093574515811</v>
      </c>
    </row>
    <row r="92" spans="1:9" ht="15.75">
      <c r="A92" s="33">
        <v>41314.916666666664</v>
      </c>
      <c r="B92" s="28">
        <f t="shared" si="7"/>
        <v>4649.916666666664</v>
      </c>
      <c r="C92" s="26">
        <v>85</v>
      </c>
      <c r="D92" s="21">
        <f t="shared" si="8"/>
        <v>0.8660254037757389</v>
      </c>
      <c r="E92" s="21">
        <f t="shared" si="9"/>
        <v>0.5000000000150685</v>
      </c>
      <c r="F92" s="21">
        <f t="shared" si="10"/>
        <v>0.4999999999698631</v>
      </c>
      <c r="G92" s="21">
        <f t="shared" si="11"/>
        <v>0.8660254038018382</v>
      </c>
      <c r="H92" s="21">
        <f t="shared" si="12"/>
        <v>81.20024179823808</v>
      </c>
      <c r="I92">
        <f t="shared" si="13"/>
        <v>72.69193178714481</v>
      </c>
    </row>
    <row r="93" spans="1:9" ht="15.75">
      <c r="A93" s="33">
        <v>41314.9375</v>
      </c>
      <c r="B93" s="28">
        <f t="shared" si="7"/>
        <v>4649.9375</v>
      </c>
      <c r="C93" s="26">
        <v>88</v>
      </c>
      <c r="D93" s="21">
        <f t="shared" si="8"/>
        <v>0.9238795325105793</v>
      </c>
      <c r="E93" s="21">
        <f t="shared" si="9"/>
        <v>0.38268343236679764</v>
      </c>
      <c r="F93" s="21">
        <f t="shared" si="10"/>
        <v>0.7071067811839332</v>
      </c>
      <c r="G93" s="21">
        <f t="shared" si="11"/>
        <v>0.7071067811891618</v>
      </c>
      <c r="H93" s="21">
        <f t="shared" si="12"/>
        <v>78.19628670006612</v>
      </c>
      <c r="I93">
        <f t="shared" si="13"/>
        <v>73.25721051063164</v>
      </c>
    </row>
    <row r="94" spans="1:9" ht="15.75">
      <c r="A94" s="33">
        <v>41314.958333333336</v>
      </c>
      <c r="B94" s="28">
        <f t="shared" si="7"/>
        <v>4649.958333333336</v>
      </c>
      <c r="C94" s="26">
        <v>74</v>
      </c>
      <c r="D94" s="21">
        <f t="shared" si="8"/>
        <v>0.9659258262926147</v>
      </c>
      <c r="E94" s="21">
        <f t="shared" si="9"/>
        <v>0.25881904508928527</v>
      </c>
      <c r="F94" s="21">
        <f t="shared" si="10"/>
        <v>0.8660254037981411</v>
      </c>
      <c r="G94" s="21">
        <f t="shared" si="11"/>
        <v>0.49999999997626676</v>
      </c>
      <c r="H94" s="21">
        <f t="shared" si="12"/>
        <v>75.444991491482</v>
      </c>
      <c r="I94">
        <f t="shared" si="13"/>
        <v>74.0370998398507</v>
      </c>
    </row>
    <row r="95" spans="1:9" ht="15.75">
      <c r="A95" s="33">
        <v>41315</v>
      </c>
      <c r="B95" s="28">
        <f t="shared" si="7"/>
        <v>4650</v>
      </c>
      <c r="C95" s="26">
        <v>67</v>
      </c>
      <c r="D95" s="21">
        <f t="shared" si="8"/>
        <v>1</v>
      </c>
      <c r="E95" s="21">
        <f t="shared" si="9"/>
        <v>2.489419261009207E-12</v>
      </c>
      <c r="F95" s="21">
        <f t="shared" si="10"/>
        <v>1</v>
      </c>
      <c r="G95" s="21">
        <f t="shared" si="11"/>
        <v>4.978838522018414E-12</v>
      </c>
      <c r="H95" s="21">
        <f t="shared" si="12"/>
        <v>71.10757144985435</v>
      </c>
      <c r="I95">
        <f t="shared" si="13"/>
        <v>76.18389009909636</v>
      </c>
    </row>
    <row r="96" spans="1:9" ht="15.75">
      <c r="A96" s="33">
        <v>41315.020833333336</v>
      </c>
      <c r="B96" s="28">
        <f t="shared" si="7"/>
        <v>4650.020833333336</v>
      </c>
      <c r="C96" s="26">
        <v>49</v>
      </c>
      <c r="D96" s="21">
        <f t="shared" si="8"/>
        <v>0.9914448613721055</v>
      </c>
      <c r="E96" s="21">
        <f t="shared" si="9"/>
        <v>-0.13052619223300138</v>
      </c>
      <c r="F96" s="21">
        <f t="shared" si="10"/>
        <v>0.9659258262823072</v>
      </c>
      <c r="G96" s="21">
        <f t="shared" si="11"/>
        <v>-0.2588190451277537</v>
      </c>
      <c r="H96" s="21">
        <f t="shared" si="12"/>
        <v>69.67403334258438</v>
      </c>
      <c r="I96">
        <f t="shared" si="13"/>
        <v>77.51405885296477</v>
      </c>
    </row>
    <row r="97" spans="1:9" ht="15.75">
      <c r="A97" s="33">
        <v>41315.041666666664</v>
      </c>
      <c r="B97" s="28">
        <f t="shared" si="7"/>
        <v>4650.041666666664</v>
      </c>
      <c r="C97" s="26">
        <v>56</v>
      </c>
      <c r="D97" s="21">
        <f t="shared" si="8"/>
        <v>0.9659258262929618</v>
      </c>
      <c r="E97" s="21">
        <f t="shared" si="9"/>
        <v>-0.2588190450879901</v>
      </c>
      <c r="F97" s="21">
        <f t="shared" si="10"/>
        <v>0.8660254037994819</v>
      </c>
      <c r="G97" s="21">
        <f t="shared" si="11"/>
        <v>-0.49999999997394434</v>
      </c>
      <c r="H97" s="21">
        <f t="shared" si="12"/>
        <v>68.79037683657157</v>
      </c>
      <c r="I97">
        <f t="shared" si="13"/>
        <v>78.98600235667767</v>
      </c>
    </row>
    <row r="98" spans="1:9" ht="15.75">
      <c r="A98" s="33">
        <v>41315.0625</v>
      </c>
      <c r="B98" s="28">
        <f t="shared" si="7"/>
        <v>4650.0625</v>
      </c>
      <c r="C98" s="26">
        <v>71</v>
      </c>
      <c r="D98" s="21">
        <f t="shared" si="8"/>
        <v>0.9238795325110924</v>
      </c>
      <c r="E98" s="21">
        <f t="shared" si="9"/>
        <v>-0.38268343236555885</v>
      </c>
      <c r="F98" s="21">
        <f t="shared" si="10"/>
        <v>0.7071067811858295</v>
      </c>
      <c r="G98" s="21">
        <f t="shared" si="11"/>
        <v>-0.7071067811872656</v>
      </c>
      <c r="H98" s="21">
        <f t="shared" si="12"/>
        <v>68.4667499695324</v>
      </c>
      <c r="I98">
        <f t="shared" si="13"/>
        <v>80.57453524976114</v>
      </c>
    </row>
    <row r="99" spans="1:9" ht="15.75">
      <c r="A99" s="33">
        <v>41315.083333333336</v>
      </c>
      <c r="B99" s="28">
        <f t="shared" si="7"/>
        <v>4650.083333333336</v>
      </c>
      <c r="C99" s="26">
        <v>73</v>
      </c>
      <c r="D99" s="21">
        <f t="shared" si="8"/>
        <v>0.8660254037782283</v>
      </c>
      <c r="E99" s="21">
        <f t="shared" si="9"/>
        <v>-0.5000000000107566</v>
      </c>
      <c r="F99" s="21">
        <f t="shared" si="10"/>
        <v>0.4999999999784867</v>
      </c>
      <c r="G99" s="21">
        <f t="shared" si="11"/>
        <v>-0.8660254037968593</v>
      </c>
      <c r="H99" s="21">
        <f t="shared" si="12"/>
        <v>68.68540700097965</v>
      </c>
      <c r="I99">
        <f t="shared" si="13"/>
        <v>82.25247729346734</v>
      </c>
    </row>
    <row r="100" spans="1:9" ht="15.75">
      <c r="A100" s="33">
        <v>41315.104166666664</v>
      </c>
      <c r="B100" s="28">
        <f t="shared" si="7"/>
        <v>4650.104166666664</v>
      </c>
      <c r="C100" s="26">
        <v>62</v>
      </c>
      <c r="D100" s="21">
        <f t="shared" si="8"/>
        <v>0.793353340300783</v>
      </c>
      <c r="E100" s="21">
        <f t="shared" si="9"/>
        <v>-0.6087614289962776</v>
      </c>
      <c r="F100" s="21">
        <f t="shared" si="10"/>
        <v>0.25881904513282006</v>
      </c>
      <c r="G100" s="21">
        <f t="shared" si="11"/>
        <v>-0.9659258262809496</v>
      </c>
      <c r="H100" s="21">
        <f t="shared" si="12"/>
        <v>69.40259874897427</v>
      </c>
      <c r="I100">
        <f t="shared" si="13"/>
        <v>83.99111843371466</v>
      </c>
    </row>
    <row r="101" spans="1:9" ht="15.75">
      <c r="A101" s="33">
        <v>41315.125</v>
      </c>
      <c r="B101" s="28">
        <f t="shared" si="7"/>
        <v>4650.125</v>
      </c>
      <c r="C101" s="26">
        <v>59</v>
      </c>
      <c r="D101" s="21">
        <f t="shared" si="8"/>
        <v>0.7071067811866416</v>
      </c>
      <c r="E101" s="21">
        <f t="shared" si="9"/>
        <v>-0.7071067811864534</v>
      </c>
      <c r="F101" s="21">
        <f t="shared" si="10"/>
        <v>2.6622508451229487E-13</v>
      </c>
      <c r="G101" s="21">
        <f t="shared" si="11"/>
        <v>-1</v>
      </c>
      <c r="H101" s="21">
        <f t="shared" si="12"/>
        <v>70.55204762444858</v>
      </c>
      <c r="I101">
        <f t="shared" si="13"/>
        <v>85.76071003965654</v>
      </c>
    </row>
    <row r="102" spans="1:9" ht="15.75">
      <c r="A102" s="33">
        <v>41315.145833333336</v>
      </c>
      <c r="B102" s="28">
        <f t="shared" si="7"/>
        <v>4650.145833333336</v>
      </c>
      <c r="C102" s="26">
        <v>76</v>
      </c>
      <c r="D102" s="21">
        <f t="shared" si="8"/>
        <v>0.6087614289964889</v>
      </c>
      <c r="E102" s="21">
        <f t="shared" si="9"/>
        <v>-0.793353340300621</v>
      </c>
      <c r="F102" s="21">
        <f t="shared" si="10"/>
        <v>-0.25881904513230575</v>
      </c>
      <c r="G102" s="21">
        <f t="shared" si="11"/>
        <v>-0.9659258262810875</v>
      </c>
      <c r="H102" s="21">
        <f t="shared" si="12"/>
        <v>72.04976209368137</v>
      </c>
      <c r="I102">
        <f t="shared" si="13"/>
        <v>87.53097390771329</v>
      </c>
    </row>
    <row r="103" spans="1:9" ht="15.75">
      <c r="A103" s="33">
        <v>41315.166666666664</v>
      </c>
      <c r="B103" s="28">
        <f t="shared" si="7"/>
        <v>4650.166666666664</v>
      </c>
      <c r="C103" s="26">
        <v>75</v>
      </c>
      <c r="D103" s="21">
        <f t="shared" si="8"/>
        <v>0.5000000000141378</v>
      </c>
      <c r="E103" s="21">
        <f t="shared" si="9"/>
        <v>-0.8660254037762762</v>
      </c>
      <c r="F103" s="21">
        <f t="shared" si="10"/>
        <v>-0.49999999997172445</v>
      </c>
      <c r="G103" s="21">
        <f t="shared" si="11"/>
        <v>-0.8660254038007635</v>
      </c>
      <c r="H103" s="21">
        <f t="shared" si="12"/>
        <v>73.79985738102701</v>
      </c>
      <c r="I103">
        <f t="shared" si="13"/>
        <v>89.27162033166547</v>
      </c>
    </row>
    <row r="104" spans="1:9" ht="15.75">
      <c r="A104" s="33">
        <v>41315.1875</v>
      </c>
      <c r="B104" s="28">
        <f t="shared" si="7"/>
        <v>4650.1875</v>
      </c>
      <c r="C104" s="26">
        <v>68</v>
      </c>
      <c r="D104" s="21">
        <f t="shared" si="8"/>
        <v>0.3826834323658048</v>
      </c>
      <c r="E104" s="21">
        <f t="shared" si="9"/>
        <v>-0.9238795325109905</v>
      </c>
      <c r="F104" s="21">
        <f t="shared" si="10"/>
        <v>-0.707106781185453</v>
      </c>
      <c r="G104" s="21">
        <f t="shared" si="11"/>
        <v>-0.707106781187642</v>
      </c>
      <c r="H104" s="21">
        <f t="shared" si="12"/>
        <v>75.70098408476184</v>
      </c>
      <c r="I104">
        <f t="shared" si="13"/>
        <v>90.95286636984983</v>
      </c>
    </row>
    <row r="105" spans="1:9" ht="15.75">
      <c r="A105" s="33">
        <v>41315.208333333336</v>
      </c>
      <c r="B105" s="28">
        <f t="shared" si="7"/>
        <v>4650.208333333336</v>
      </c>
      <c r="C105" s="26">
        <v>65</v>
      </c>
      <c r="D105" s="21">
        <f t="shared" si="8"/>
        <v>0.25881904508824727</v>
      </c>
      <c r="E105" s="21">
        <f t="shared" si="9"/>
        <v>-0.9659258262928928</v>
      </c>
      <c r="F105" s="21">
        <f t="shared" si="10"/>
        <v>-0.8660254037992157</v>
      </c>
      <c r="G105" s="21">
        <f t="shared" si="11"/>
        <v>-0.4999999999744055</v>
      </c>
      <c r="H105" s="21">
        <f t="shared" si="12"/>
        <v>77.6529284078805</v>
      </c>
      <c r="I105">
        <f t="shared" si="13"/>
        <v>92.54594543578067</v>
      </c>
    </row>
    <row r="106" spans="1:9" ht="15.75">
      <c r="A106" s="33">
        <v>41315.229166666664</v>
      </c>
      <c r="B106" s="28">
        <f t="shared" si="7"/>
        <v>4650.229166666664</v>
      </c>
      <c r="C106" s="26">
        <v>83</v>
      </c>
      <c r="D106" s="21">
        <f t="shared" si="8"/>
        <v>0.1305261922368722</v>
      </c>
      <c r="E106" s="21">
        <f t="shared" si="9"/>
        <v>-0.9914448613715959</v>
      </c>
      <c r="F106" s="21">
        <f t="shared" si="10"/>
        <v>-0.9659258262802861</v>
      </c>
      <c r="G106" s="21">
        <f t="shared" si="11"/>
        <v>-0.2588190451352961</v>
      </c>
      <c r="H106" s="21">
        <f t="shared" si="12"/>
        <v>79.56293946605616</v>
      </c>
      <c r="I106">
        <f t="shared" si="13"/>
        <v>94.0235995044386</v>
      </c>
    </row>
    <row r="107" spans="1:9" ht="15.75">
      <c r="A107" s="33">
        <v>41315.25</v>
      </c>
      <c r="B107" s="28">
        <f t="shared" si="7"/>
        <v>4650.25</v>
      </c>
      <c r="C107" s="26">
        <v>65</v>
      </c>
      <c r="D107" s="21">
        <f t="shared" si="8"/>
        <v>1.4147846305948009E-12</v>
      </c>
      <c r="E107" s="21">
        <f t="shared" si="9"/>
        <v>-1</v>
      </c>
      <c r="F107" s="21">
        <f t="shared" si="10"/>
        <v>-1</v>
      </c>
      <c r="G107" s="21">
        <f t="shared" si="11"/>
        <v>-2.8295692611896017E-12</v>
      </c>
      <c r="H107" s="21">
        <f t="shared" si="12"/>
        <v>81.35136106303791</v>
      </c>
      <c r="I107">
        <f t="shared" si="13"/>
        <v>95.36054550608597</v>
      </c>
    </row>
    <row r="108" spans="1:9" ht="15.75">
      <c r="A108" s="33">
        <v>41315.270833333336</v>
      </c>
      <c r="B108" s="28">
        <f t="shared" si="7"/>
        <v>4650.270833333336</v>
      </c>
      <c r="C108" s="26">
        <v>80</v>
      </c>
      <c r="D108" s="21">
        <f t="shared" si="8"/>
        <v>-0.13052619223406683</v>
      </c>
      <c r="E108" s="21">
        <f t="shared" si="9"/>
        <v>-0.9914448613719653</v>
      </c>
      <c r="F108" s="21">
        <f t="shared" si="10"/>
        <v>-0.9659258262817508</v>
      </c>
      <c r="G108" s="21">
        <f t="shared" si="11"/>
        <v>0.2588190451298298</v>
      </c>
      <c r="H108" s="21">
        <f t="shared" si="12"/>
        <v>82.95619592053349</v>
      </c>
      <c r="I108">
        <f t="shared" si="13"/>
        <v>96.53390792340142</v>
      </c>
    </row>
    <row r="109" spans="1:9" ht="15.75">
      <c r="A109" s="33">
        <v>41315.291666666664</v>
      </c>
      <c r="B109" s="28">
        <f t="shared" si="7"/>
        <v>4650.291666666664</v>
      </c>
      <c r="C109" s="26">
        <v>76</v>
      </c>
      <c r="D109" s="21">
        <f t="shared" si="8"/>
        <v>-0.2588190450855141</v>
      </c>
      <c r="E109" s="21">
        <f t="shared" si="9"/>
        <v>-0.9659258262936252</v>
      </c>
      <c r="F109" s="21">
        <f t="shared" si="10"/>
        <v>-0.8660254038020452</v>
      </c>
      <c r="G109" s="21">
        <f t="shared" si="11"/>
        <v>0.4999999999695045</v>
      </c>
      <c r="H109" s="21">
        <f t="shared" si="12"/>
        <v>84.33630611722192</v>
      </c>
      <c r="I109">
        <f t="shared" si="13"/>
        <v>97.52361019978011</v>
      </c>
    </row>
    <row r="110" spans="1:9" ht="15.75">
      <c r="A110" s="33">
        <v>41315.3125</v>
      </c>
      <c r="B110" s="28">
        <f t="shared" si="7"/>
        <v>4650.3125</v>
      </c>
      <c r="C110" s="26">
        <v>76</v>
      </c>
      <c r="D110" s="21">
        <f t="shared" si="8"/>
        <v>-0.38268343236319063</v>
      </c>
      <c r="E110" s="21">
        <f t="shared" si="9"/>
        <v>-0.9238795325120734</v>
      </c>
      <c r="F110" s="21">
        <f t="shared" si="10"/>
        <v>-0.7071067811894546</v>
      </c>
      <c r="G110" s="21">
        <f t="shared" si="11"/>
        <v>0.7071067811836405</v>
      </c>
      <c r="H110" s="21">
        <f t="shared" si="12"/>
        <v>85.47304915550136</v>
      </c>
      <c r="I110">
        <f t="shared" si="13"/>
        <v>98.31271825558603</v>
      </c>
    </row>
    <row r="111" spans="1:9" ht="15.75">
      <c r="A111" s="33">
        <v>41315.333333333336</v>
      </c>
      <c r="B111" s="28">
        <f t="shared" si="7"/>
        <v>4650.333333333336</v>
      </c>
      <c r="C111" s="26">
        <v>87</v>
      </c>
      <c r="D111" s="21">
        <f t="shared" si="8"/>
        <v>-0.5000000000116873</v>
      </c>
      <c r="E111" s="21">
        <f t="shared" si="9"/>
        <v>-0.866025403777691</v>
      </c>
      <c r="F111" s="21">
        <f t="shared" si="10"/>
        <v>-0.49999999997662536</v>
      </c>
      <c r="G111" s="21">
        <f t="shared" si="11"/>
        <v>0.866025403797934</v>
      </c>
      <c r="H111" s="21">
        <f t="shared" si="12"/>
        <v>86.37025813256051</v>
      </c>
      <c r="I111">
        <f t="shared" si="13"/>
        <v>98.88773023280717</v>
      </c>
    </row>
    <row r="112" spans="1:9" ht="15.75">
      <c r="A112" s="33">
        <v>41315.354166666664</v>
      </c>
      <c r="B112" s="28">
        <f t="shared" si="7"/>
        <v>4650.354166666664</v>
      </c>
      <c r="C112" s="26">
        <v>72</v>
      </c>
      <c r="D112" s="21">
        <f t="shared" si="8"/>
        <v>-0.6087614289971301</v>
      </c>
      <c r="E112" s="21">
        <f t="shared" si="9"/>
        <v>-0.7933533403001288</v>
      </c>
      <c r="F112" s="21">
        <f t="shared" si="10"/>
        <v>-0.25881904513074405</v>
      </c>
      <c r="G112" s="21">
        <f t="shared" si="11"/>
        <v>0.9659258262815059</v>
      </c>
      <c r="H112" s="21">
        <f t="shared" si="12"/>
        <v>87.05258945305329</v>
      </c>
      <c r="I112">
        <f t="shared" si="13"/>
        <v>99.23880751700854</v>
      </c>
    </row>
    <row r="113" spans="1:9" ht="15.75">
      <c r="A113" s="33">
        <v>41315.375</v>
      </c>
      <c r="B113" s="28">
        <f t="shared" si="7"/>
        <v>4650.375</v>
      </c>
      <c r="C113" s="26">
        <v>84</v>
      </c>
      <c r="D113" s="21">
        <f t="shared" si="8"/>
        <v>-0.7071067811846409</v>
      </c>
      <c r="E113" s="21">
        <f t="shared" si="9"/>
        <v>-0.7071067811884542</v>
      </c>
      <c r="F113" s="21">
        <f t="shared" si="10"/>
        <v>-5.3929134378669086E-12</v>
      </c>
      <c r="G113" s="21">
        <f t="shared" si="11"/>
        <v>1</v>
      </c>
      <c r="H113" s="21">
        <f t="shared" si="12"/>
        <v>87.56237447924009</v>
      </c>
      <c r="I113">
        <f t="shared" si="13"/>
        <v>99.3599430787527</v>
      </c>
    </row>
    <row r="114" spans="1:9" ht="15.75">
      <c r="A114" s="33">
        <v>41315.395833333336</v>
      </c>
      <c r="B114" s="28">
        <f t="shared" si="7"/>
        <v>4650.395833333336</v>
      </c>
      <c r="C114" s="26">
        <v>89</v>
      </c>
      <c r="D114" s="21">
        <f t="shared" si="8"/>
        <v>-0.7933533402990605</v>
      </c>
      <c r="E114" s="21">
        <f t="shared" si="9"/>
        <v>-0.6087614289985225</v>
      </c>
      <c r="F114" s="21">
        <f t="shared" si="10"/>
        <v>0.25881904512735376</v>
      </c>
      <c r="G114" s="21">
        <f t="shared" si="11"/>
        <v>0.9659258262824143</v>
      </c>
      <c r="H114" s="21">
        <f t="shared" si="12"/>
        <v>87.95521479235754</v>
      </c>
      <c r="I114">
        <f t="shared" si="13"/>
        <v>99.24906425484446</v>
      </c>
    </row>
    <row r="115" spans="1:9" ht="15.75">
      <c r="A115" s="33">
        <v>41315.416666666664</v>
      </c>
      <c r="B115" s="28">
        <f t="shared" si="7"/>
        <v>4650.416666666664</v>
      </c>
      <c r="C115" s="26">
        <v>95</v>
      </c>
      <c r="D115" s="21">
        <f t="shared" si="8"/>
        <v>-0.8660254037768135</v>
      </c>
      <c r="E115" s="21">
        <f t="shared" si="9"/>
        <v>-0.5000000000132071</v>
      </c>
      <c r="F115" s="21">
        <f t="shared" si="10"/>
        <v>0.49999999997358574</v>
      </c>
      <c r="G115" s="21">
        <f t="shared" si="11"/>
        <v>0.866025403799689</v>
      </c>
      <c r="H115" s="21">
        <f t="shared" si="12"/>
        <v>88.294647250763</v>
      </c>
      <c r="I115">
        <f t="shared" si="13"/>
        <v>98.90806821284772</v>
      </c>
    </row>
    <row r="116" spans="1:9" ht="15.75">
      <c r="A116" s="33">
        <v>41315.4375</v>
      </c>
      <c r="B116" s="28">
        <f t="shared" si="7"/>
        <v>4650.4375</v>
      </c>
      <c r="C116" s="26">
        <v>80</v>
      </c>
      <c r="D116" s="21">
        <f t="shared" si="8"/>
        <v>-0.9238795325114019</v>
      </c>
      <c r="E116" s="21">
        <f t="shared" si="9"/>
        <v>-0.38268343236481195</v>
      </c>
      <c r="F116" s="21">
        <f t="shared" si="10"/>
        <v>0.7071067811869728</v>
      </c>
      <c r="G116" s="21">
        <f t="shared" si="11"/>
        <v>0.7071067811861222</v>
      </c>
      <c r="H116" s="21">
        <f t="shared" si="12"/>
        <v>88.64626885860586</v>
      </c>
      <c r="I116">
        <f t="shared" si="13"/>
        <v>98.34278948935729</v>
      </c>
    </row>
    <row r="117" spans="1:9" ht="15.75">
      <c r="A117" s="33">
        <v>41315.458333333336</v>
      </c>
      <c r="B117" s="28">
        <f t="shared" si="7"/>
        <v>4650.458333333336</v>
      </c>
      <c r="C117" s="26">
        <v>81</v>
      </c>
      <c r="D117" s="21">
        <f t="shared" si="8"/>
        <v>-0.965925826293171</v>
      </c>
      <c r="E117" s="21">
        <f t="shared" si="9"/>
        <v>-0.25881904508720927</v>
      </c>
      <c r="F117" s="21">
        <f t="shared" si="10"/>
        <v>0.8660254038002902</v>
      </c>
      <c r="G117" s="21">
        <f t="shared" si="11"/>
        <v>0.49999999997254413</v>
      </c>
      <c r="H117" s="21">
        <f t="shared" si="12"/>
        <v>89.07174826398015</v>
      </c>
      <c r="I117">
        <f t="shared" si="13"/>
        <v>97.5629001601348</v>
      </c>
    </row>
    <row r="118" spans="1:9" ht="15.75">
      <c r="A118" s="33">
        <v>41315.479166666664</v>
      </c>
      <c r="B118" s="28">
        <f t="shared" si="7"/>
        <v>4650.479166666664</v>
      </c>
      <c r="C118" s="26">
        <v>76</v>
      </c>
      <c r="D118" s="21">
        <f t="shared" si="8"/>
        <v>-0.9914448613717362</v>
      </c>
      <c r="E118" s="21">
        <f t="shared" si="9"/>
        <v>-0.13052619223580675</v>
      </c>
      <c r="F118" s="21">
        <f t="shared" si="10"/>
        <v>0.9659258262808424</v>
      </c>
      <c r="G118" s="21">
        <f t="shared" si="11"/>
        <v>0.25881904513322</v>
      </c>
      <c r="H118" s="21">
        <f t="shared" si="12"/>
        <v>89.62315797116263</v>
      </c>
      <c r="I118">
        <f t="shared" si="13"/>
        <v>96.58174434822152</v>
      </c>
    </row>
    <row r="119" spans="1:9" ht="15.75">
      <c r="A119" s="33">
        <v>41315.5</v>
      </c>
      <c r="B119" s="28">
        <f t="shared" si="7"/>
        <v>4650.5</v>
      </c>
      <c r="C119" s="26">
        <v>84</v>
      </c>
      <c r="D119" s="21">
        <f t="shared" si="8"/>
        <v>-1</v>
      </c>
      <c r="E119" s="21">
        <f t="shared" si="9"/>
        <v>-3.4015000018039476E-13</v>
      </c>
      <c r="F119" s="21">
        <f t="shared" si="10"/>
        <v>1</v>
      </c>
      <c r="G119" s="21">
        <f t="shared" si="11"/>
        <v>6.803000003607895E-13</v>
      </c>
      <c r="H119" s="21">
        <f t="shared" si="12"/>
        <v>90.33803858644013</v>
      </c>
      <c r="I119">
        <f t="shared" si="13"/>
        <v>95.41610990088309</v>
      </c>
    </row>
    <row r="120" spans="1:9" ht="15.75">
      <c r="A120" s="33">
        <v>41315.520833333336</v>
      </c>
      <c r="B120" s="28">
        <f t="shared" si="7"/>
        <v>4650.520833333336</v>
      </c>
      <c r="C120" s="26">
        <v>85</v>
      </c>
      <c r="D120" s="21">
        <f t="shared" si="8"/>
        <v>-0.991444861371825</v>
      </c>
      <c r="E120" s="21">
        <f t="shared" si="9"/>
        <v>0.13052619223513226</v>
      </c>
      <c r="F120" s="21">
        <f t="shared" si="10"/>
        <v>0.9659258262811946</v>
      </c>
      <c r="G120" s="21">
        <f t="shared" si="11"/>
        <v>-0.2588190451319058</v>
      </c>
      <c r="H120" s="21">
        <f t="shared" si="12"/>
        <v>91.23555519231977</v>
      </c>
      <c r="I120">
        <f t="shared" si="13"/>
        <v>94.08594114701216</v>
      </c>
    </row>
    <row r="121" spans="1:9" ht="15.75">
      <c r="A121" s="33">
        <v>41315.541666666664</v>
      </c>
      <c r="B121" s="28">
        <f t="shared" si="7"/>
        <v>4650.541666666664</v>
      </c>
      <c r="C121" s="26">
        <v>77</v>
      </c>
      <c r="D121" s="21">
        <f t="shared" si="8"/>
        <v>-0.9659258262933471</v>
      </c>
      <c r="E121" s="21">
        <f t="shared" si="9"/>
        <v>0.2588190450865521</v>
      </c>
      <c r="F121" s="21">
        <f t="shared" si="10"/>
        <v>0.8660254038009706</v>
      </c>
      <c r="G121" s="21">
        <f t="shared" si="11"/>
        <v>-0.49999999997136585</v>
      </c>
      <c r="H121" s="21">
        <f t="shared" si="12"/>
        <v>92.31402978191564</v>
      </c>
      <c r="I121">
        <f t="shared" si="13"/>
        <v>92.61399764333977</v>
      </c>
    </row>
    <row r="122" spans="1:9" ht="15.75">
      <c r="A122" s="33">
        <v>41315.5625</v>
      </c>
      <c r="B122" s="28">
        <f t="shared" si="7"/>
        <v>4650.5625</v>
      </c>
      <c r="C122" s="26">
        <v>87</v>
      </c>
      <c r="D122" s="21">
        <f t="shared" si="8"/>
        <v>-0.9238795325116622</v>
      </c>
      <c r="E122" s="21">
        <f t="shared" si="9"/>
        <v>0.38268343236418345</v>
      </c>
      <c r="F122" s="21">
        <f t="shared" si="10"/>
        <v>0.7071067811879348</v>
      </c>
      <c r="G122" s="21">
        <f t="shared" si="11"/>
        <v>-0.7071067811851602</v>
      </c>
      <c r="H122" s="21">
        <f t="shared" si="12"/>
        <v>93.55003778725168</v>
      </c>
      <c r="I122">
        <f t="shared" si="13"/>
        <v>91.02546475025747</v>
      </c>
    </row>
    <row r="123" spans="1:9" ht="15.75">
      <c r="A123" s="33">
        <v>41315.583333333336</v>
      </c>
      <c r="B123" s="28">
        <f t="shared" si="7"/>
        <v>4650.583333333336</v>
      </c>
      <c r="C123" s="26">
        <v>85</v>
      </c>
      <c r="D123" s="21">
        <f t="shared" si="8"/>
        <v>-0.8660254037771536</v>
      </c>
      <c r="E123" s="21">
        <f t="shared" si="9"/>
        <v>0.500000000012618</v>
      </c>
      <c r="F123" s="21">
        <f t="shared" si="10"/>
        <v>0.4999999999747641</v>
      </c>
      <c r="G123" s="21">
        <f t="shared" si="11"/>
        <v>-0.8660254037990086</v>
      </c>
      <c r="H123" s="21">
        <f t="shared" si="12"/>
        <v>94.89914768202355</v>
      </c>
      <c r="I123">
        <f t="shared" si="13"/>
        <v>89.34752270650452</v>
      </c>
    </row>
    <row r="124" spans="1:9" ht="15.75">
      <c r="A124" s="33">
        <v>41315.604166666664</v>
      </c>
      <c r="B124" s="28">
        <f t="shared" si="7"/>
        <v>4650.604166666664</v>
      </c>
      <c r="C124" s="26">
        <v>84</v>
      </c>
      <c r="D124" s="21">
        <f t="shared" si="8"/>
        <v>-0.7933533403016892</v>
      </c>
      <c r="E124" s="21">
        <f t="shared" si="9"/>
        <v>0.6087614289950966</v>
      </c>
      <c r="F124" s="21">
        <f t="shared" si="10"/>
        <v>0.25881904513569604</v>
      </c>
      <c r="G124" s="21">
        <f t="shared" si="11"/>
        <v>-0.965925826280179</v>
      </c>
      <c r="H124" s="21">
        <f t="shared" si="12"/>
        <v>96.29826792217226</v>
      </c>
      <c r="I124">
        <f t="shared" si="13"/>
        <v>87.60888156630534</v>
      </c>
    </row>
    <row r="125" spans="1:9" ht="15.75">
      <c r="A125" s="33">
        <v>41315.625</v>
      </c>
      <c r="B125" s="28">
        <f t="shared" si="7"/>
        <v>4650.625</v>
      </c>
      <c r="C125" s="26">
        <v>49</v>
      </c>
      <c r="D125" s="21">
        <f t="shared" si="8"/>
        <v>-0.7071067811876943</v>
      </c>
      <c r="E125" s="21">
        <f t="shared" si="9"/>
        <v>0.7071067811854007</v>
      </c>
      <c r="F125" s="21">
        <f t="shared" si="10"/>
        <v>3.2436441770380964E-12</v>
      </c>
      <c r="G125" s="21">
        <f t="shared" si="11"/>
        <v>-1</v>
      </c>
      <c r="H125" s="21">
        <f t="shared" si="12"/>
        <v>97.66945293359207</v>
      </c>
      <c r="I125">
        <f t="shared" si="13"/>
        <v>85.83928996036364</v>
      </c>
    </row>
    <row r="126" spans="1:9" ht="15.75">
      <c r="A126" s="33">
        <v>41315.645833333336</v>
      </c>
      <c r="B126" s="28">
        <f t="shared" si="7"/>
        <v>4650.645833333336</v>
      </c>
      <c r="C126" s="26">
        <v>90</v>
      </c>
      <c r="D126" s="21">
        <f t="shared" si="8"/>
        <v>-0.6087614289976699</v>
      </c>
      <c r="E126" s="21">
        <f t="shared" si="9"/>
        <v>0.7933533402997147</v>
      </c>
      <c r="F126" s="21">
        <f t="shared" si="10"/>
        <v>-0.25881904512942977</v>
      </c>
      <c r="G126" s="21">
        <f t="shared" si="11"/>
        <v>-0.9659258262818581</v>
      </c>
      <c r="H126" s="21">
        <f t="shared" si="12"/>
        <v>98.92491721545647</v>
      </c>
      <c r="I126">
        <f t="shared" si="13"/>
        <v>84.06902609230673</v>
      </c>
    </row>
    <row r="127" spans="1:9" ht="15.75">
      <c r="A127" s="33">
        <v>41315.666666666664</v>
      </c>
      <c r="B127" s="28">
        <f t="shared" si="7"/>
        <v>4650.666666666664</v>
      </c>
      <c r="C127" s="26">
        <v>97</v>
      </c>
      <c r="D127" s="21">
        <f t="shared" si="8"/>
        <v>-0.500000000015427</v>
      </c>
      <c r="E127" s="21">
        <f t="shared" si="9"/>
        <v>0.8660254037755318</v>
      </c>
      <c r="F127" s="21">
        <f t="shared" si="10"/>
        <v>-0.4999999999691459</v>
      </c>
      <c r="G127" s="21">
        <f t="shared" si="11"/>
        <v>-0.8660254038022522</v>
      </c>
      <c r="H127" s="21">
        <f t="shared" si="12"/>
        <v>99.97292096032669</v>
      </c>
      <c r="I127">
        <f t="shared" si="13"/>
        <v>82.32837966835403</v>
      </c>
    </row>
    <row r="128" spans="1:9" ht="15.75">
      <c r="A128" s="33">
        <v>41315.6875</v>
      </c>
      <c r="B128" s="28">
        <f t="shared" si="7"/>
        <v>4650.6875</v>
      </c>
      <c r="C128" s="26">
        <v>96</v>
      </c>
      <c r="D128" s="21">
        <f t="shared" si="8"/>
        <v>-0.3826834323671802</v>
      </c>
      <c r="E128" s="21">
        <f t="shared" si="9"/>
        <v>0.9238795325104209</v>
      </c>
      <c r="F128" s="21">
        <f t="shared" si="10"/>
        <v>-0.7071067811833477</v>
      </c>
      <c r="G128" s="21">
        <f t="shared" si="11"/>
        <v>-0.7071067811897475</v>
      </c>
      <c r="H128" s="21">
        <f t="shared" si="12"/>
        <v>100.72412774692359</v>
      </c>
      <c r="I128">
        <f t="shared" si="13"/>
        <v>80.64713363016884</v>
      </c>
    </row>
    <row r="129" spans="1:9" ht="15.75">
      <c r="A129" s="33">
        <v>41315.708333333336</v>
      </c>
      <c r="B129" s="28">
        <f t="shared" si="7"/>
        <v>4650.708333333336</v>
      </c>
      <c r="C129" s="26">
        <v>115</v>
      </c>
      <c r="D129" s="21">
        <f t="shared" si="8"/>
        <v>-0.25881904508968523</v>
      </c>
      <c r="E129" s="21">
        <f t="shared" si="9"/>
        <v>0.9659258262925076</v>
      </c>
      <c r="F129" s="21">
        <f t="shared" si="10"/>
        <v>-0.866025403797727</v>
      </c>
      <c r="G129" s="21">
        <f t="shared" si="11"/>
        <v>-0.49999999997698397</v>
      </c>
      <c r="H129" s="21">
        <f t="shared" si="12"/>
        <v>101.09799922701777</v>
      </c>
      <c r="I129">
        <f t="shared" si="13"/>
        <v>79.05405456423684</v>
      </c>
    </row>
    <row r="130" spans="1:9" ht="15.75">
      <c r="A130" s="33">
        <v>41315.729166666664</v>
      </c>
      <c r="B130" s="28">
        <f t="shared" si="7"/>
        <v>4650.729166666664</v>
      </c>
      <c r="C130" s="26">
        <v>125</v>
      </c>
      <c r="D130" s="21">
        <f t="shared" si="8"/>
        <v>-0.13052619223474132</v>
      </c>
      <c r="E130" s="21">
        <f t="shared" si="9"/>
        <v>0.9914448613718765</v>
      </c>
      <c r="F130" s="21">
        <f t="shared" si="10"/>
        <v>-0.9659258262813987</v>
      </c>
      <c r="G130" s="21">
        <f t="shared" si="11"/>
        <v>-0.258819045131144</v>
      </c>
      <c r="H130" s="21">
        <f t="shared" si="12"/>
        <v>101.0287857809324</v>
      </c>
      <c r="I130">
        <f t="shared" si="13"/>
        <v>77.57640049553822</v>
      </c>
    </row>
    <row r="131" spans="1:9" ht="15.75">
      <c r="A131" s="33">
        <v>41315.75</v>
      </c>
      <c r="B131" s="28">
        <f aca="true" t="shared" si="14" ref="B131:B194">A131-36665</f>
        <v>4650.75</v>
      </c>
      <c r="C131" s="26">
        <v>117</v>
      </c>
      <c r="D131" s="21">
        <f aca="true" t="shared" si="15" ref="D131:D194">COS(2*PI()*B131)</f>
        <v>-2.9034941768577016E-12</v>
      </c>
      <c r="E131" s="21">
        <f aca="true" t="shared" si="16" ref="E131:E194">-SIN(2*PI()*B131)</f>
        <v>1</v>
      </c>
      <c r="F131" s="21">
        <f aca="true" t="shared" si="17" ref="F131:F194">COS(2*PI()*B131/0.5)</f>
        <v>-1</v>
      </c>
      <c r="G131" s="21">
        <f aca="true" t="shared" si="18" ref="G131:G194">-SIN(2*PI()*B131/0.5)</f>
        <v>-5.806988353715403E-12</v>
      </c>
      <c r="H131" s="21">
        <f aca="true" t="shared" si="19" ref="H131:H194">TREND(C$2:C$238,D$2:G$238,D131:G131,TRUE)</f>
        <v>100.47069629103444</v>
      </c>
      <c r="I131">
        <f aca="true" t="shared" si="20" ref="I131:I194">85.8+13.56*COS(2*PI()*B131+3.92409332323317)</f>
        <v>76.23945449392835</v>
      </c>
    </row>
    <row r="132" spans="1:9" ht="15.75">
      <c r="A132" s="33">
        <v>41315.770833333336</v>
      </c>
      <c r="B132" s="28">
        <f t="shared" si="14"/>
        <v>4650.770833333336</v>
      </c>
      <c r="C132" s="26">
        <v>115</v>
      </c>
      <c r="D132" s="21">
        <f t="shared" si="15"/>
        <v>0.13052619223259085</v>
      </c>
      <c r="E132" s="21">
        <f t="shared" si="16"/>
        <v>0.9914448613721596</v>
      </c>
      <c r="F132" s="21">
        <f t="shared" si="17"/>
        <v>-0.9659258262825214</v>
      </c>
      <c r="G132" s="21">
        <f t="shared" si="18"/>
        <v>0.2588190451269538</v>
      </c>
      <c r="H132" s="21">
        <f t="shared" si="19"/>
        <v>99.40188293493219</v>
      </c>
      <c r="I132">
        <f t="shared" si="20"/>
        <v>75.06609207661091</v>
      </c>
    </row>
    <row r="133" spans="1:9" ht="15.75">
      <c r="A133" s="33">
        <v>41315.791666666664</v>
      </c>
      <c r="B133" s="28">
        <f t="shared" si="14"/>
        <v>4650.791666666664</v>
      </c>
      <c r="C133" s="26">
        <v>113</v>
      </c>
      <c r="D133" s="21">
        <f t="shared" si="15"/>
        <v>0.2588190450875901</v>
      </c>
      <c r="E133" s="21">
        <f t="shared" si="16"/>
        <v>0.9659258262930689</v>
      </c>
      <c r="F133" s="21">
        <f t="shared" si="17"/>
        <v>-0.866025403799896</v>
      </c>
      <c r="G133" s="21">
        <f t="shared" si="18"/>
        <v>0.49999999997322714</v>
      </c>
      <c r="H133" s="21">
        <f t="shared" si="19"/>
        <v>97.82695465459581</v>
      </c>
      <c r="I133">
        <f t="shared" si="20"/>
        <v>74.07638980020523</v>
      </c>
    </row>
    <row r="134" spans="1:9" ht="15.75">
      <c r="A134" s="33">
        <v>41315.8125</v>
      </c>
      <c r="B134" s="28">
        <f t="shared" si="14"/>
        <v>4650.8125</v>
      </c>
      <c r="C134" s="26">
        <v>103</v>
      </c>
      <c r="D134" s="21">
        <f t="shared" si="15"/>
        <v>0.38268343236517627</v>
      </c>
      <c r="E134" s="21">
        <f t="shared" si="16"/>
        <v>0.9238795325112509</v>
      </c>
      <c r="F134" s="21">
        <f t="shared" si="17"/>
        <v>-0.7071067811864151</v>
      </c>
      <c r="G134" s="21">
        <f t="shared" si="18"/>
        <v>0.7071067811866799</v>
      </c>
      <c r="H134" s="21">
        <f t="shared" si="19"/>
        <v>95.77783047802413</v>
      </c>
      <c r="I134">
        <f t="shared" si="20"/>
        <v>73.28728174440273</v>
      </c>
    </row>
    <row r="135" spans="1:9" ht="15.75">
      <c r="A135" s="33">
        <v>41315.833333333336</v>
      </c>
      <c r="B135" s="28">
        <f t="shared" si="14"/>
        <v>4650.833333333336</v>
      </c>
      <c r="C135" s="26">
        <v>102</v>
      </c>
      <c r="D135" s="21">
        <f t="shared" si="15"/>
        <v>0.5000000000135486</v>
      </c>
      <c r="E135" s="21">
        <f t="shared" si="16"/>
        <v>0.8660254037766163</v>
      </c>
      <c r="F135" s="21">
        <f t="shared" si="17"/>
        <v>-0.49999999997290273</v>
      </c>
      <c r="G135" s="21">
        <f t="shared" si="18"/>
        <v>0.8660254038000833</v>
      </c>
      <c r="H135" s="21">
        <f t="shared" si="19"/>
        <v>93.31285457473736</v>
      </c>
      <c r="I135">
        <f t="shared" si="20"/>
        <v>72.71226976718519</v>
      </c>
    </row>
    <row r="136" spans="1:9" ht="15.75">
      <c r="A136" s="33">
        <v>41315.854166666664</v>
      </c>
      <c r="B136" s="28">
        <f t="shared" si="14"/>
        <v>4650.854166666664</v>
      </c>
      <c r="C136" s="26">
        <v>91</v>
      </c>
      <c r="D136" s="21">
        <f t="shared" si="15"/>
        <v>0.6087614289959491</v>
      </c>
      <c r="E136" s="21">
        <f t="shared" si="16"/>
        <v>0.7933533403010351</v>
      </c>
      <c r="F136" s="21">
        <f t="shared" si="17"/>
        <v>-0.25881904513362</v>
      </c>
      <c r="G136" s="21">
        <f t="shared" si="18"/>
        <v>0.9659258262807353</v>
      </c>
      <c r="H136" s="21">
        <f t="shared" si="19"/>
        <v>90.51421126613545</v>
      </c>
      <c r="I136">
        <f t="shared" si="20"/>
        <v>72.36119248299414</v>
      </c>
    </row>
    <row r="137" spans="1:9" ht="15.75">
      <c r="A137" s="33">
        <v>41315.875</v>
      </c>
      <c r="B137" s="28">
        <f t="shared" si="14"/>
        <v>4650.875</v>
      </c>
      <c r="C137" s="26">
        <v>84</v>
      </c>
      <c r="D137" s="21">
        <f t="shared" si="15"/>
        <v>0.7071067811861605</v>
      </c>
      <c r="E137" s="21">
        <f t="shared" si="16"/>
        <v>0.7071067811869345</v>
      </c>
      <c r="F137" s="21">
        <f t="shared" si="17"/>
        <v>-1.0943749162092842E-12</v>
      </c>
      <c r="G137" s="21">
        <f t="shared" si="18"/>
        <v>1</v>
      </c>
      <c r="H137" s="21">
        <f t="shared" si="19"/>
        <v>87.48379235304242</v>
      </c>
      <c r="I137">
        <f t="shared" si="20"/>
        <v>72.2400569212472</v>
      </c>
    </row>
    <row r="138" spans="1:9" ht="15.75">
      <c r="A138" s="33">
        <v>41315.895833333336</v>
      </c>
      <c r="B138" s="28">
        <f t="shared" si="14"/>
        <v>4650.895833333336</v>
      </c>
      <c r="C138" s="26">
        <v>89</v>
      </c>
      <c r="D138" s="21">
        <f t="shared" si="15"/>
        <v>0.7933533403003689</v>
      </c>
      <c r="E138" s="21">
        <f t="shared" si="16"/>
        <v>0.6087614289968173</v>
      </c>
      <c r="F138" s="21">
        <f t="shared" si="17"/>
        <v>0.25881904513150583</v>
      </c>
      <c r="G138" s="21">
        <f t="shared" si="18"/>
        <v>0.9659258262813017</v>
      </c>
      <c r="H138" s="21">
        <f t="shared" si="19"/>
        <v>84.33777328883146</v>
      </c>
      <c r="I138">
        <f t="shared" si="20"/>
        <v>72.35093574515925</v>
      </c>
    </row>
    <row r="139" spans="1:9" ht="15.75">
      <c r="A139" s="33">
        <v>41315.916666666664</v>
      </c>
      <c r="B139" s="28">
        <f t="shared" si="14"/>
        <v>4650.916666666664</v>
      </c>
      <c r="C139" s="26">
        <v>96</v>
      </c>
      <c r="D139" s="21">
        <f t="shared" si="15"/>
        <v>0.8660254037760692</v>
      </c>
      <c r="E139" s="21">
        <f t="shared" si="16"/>
        <v>0.5000000000144964</v>
      </c>
      <c r="F139" s="21">
        <f t="shared" si="17"/>
        <v>0.49999999997100725</v>
      </c>
      <c r="G139" s="21">
        <f t="shared" si="18"/>
        <v>0.8660254038011777</v>
      </c>
      <c r="H139" s="21">
        <f t="shared" si="19"/>
        <v>81.20024179822248</v>
      </c>
      <c r="I139">
        <f t="shared" si="20"/>
        <v>72.6919317871471</v>
      </c>
    </row>
    <row r="140" spans="1:9" ht="15.75">
      <c r="A140" s="33">
        <v>41315.9375</v>
      </c>
      <c r="B140" s="28">
        <f t="shared" si="14"/>
        <v>4650.9375</v>
      </c>
      <c r="C140" s="26">
        <v>82</v>
      </c>
      <c r="D140" s="21">
        <f t="shared" si="15"/>
        <v>0.9238795325108321</v>
      </c>
      <c r="E140" s="21">
        <f t="shared" si="16"/>
        <v>0.38268343236618735</v>
      </c>
      <c r="F140" s="21">
        <f t="shared" si="17"/>
        <v>0.7071067811848674</v>
      </c>
      <c r="G140" s="21">
        <f t="shared" si="18"/>
        <v>0.7071067811882277</v>
      </c>
      <c r="H140" s="21">
        <f t="shared" si="19"/>
        <v>78.19628670005152</v>
      </c>
      <c r="I140">
        <f t="shared" si="20"/>
        <v>73.25721051063503</v>
      </c>
    </row>
    <row r="141" spans="1:9" ht="15.75">
      <c r="A141" s="33">
        <v>41315.958333333336</v>
      </c>
      <c r="B141" s="28">
        <f t="shared" si="14"/>
        <v>4650.958333333336</v>
      </c>
      <c r="C141" s="26">
        <v>88</v>
      </c>
      <c r="D141" s="21">
        <f t="shared" si="15"/>
        <v>0.9659258262927857</v>
      </c>
      <c r="E141" s="21">
        <f t="shared" si="16"/>
        <v>0.2588190450886472</v>
      </c>
      <c r="F141" s="21">
        <f t="shared" si="17"/>
        <v>0.8660254037988016</v>
      </c>
      <c r="G141" s="21">
        <f t="shared" si="18"/>
        <v>0.4999999999751227</v>
      </c>
      <c r="H141" s="21">
        <f t="shared" si="19"/>
        <v>75.44499149146894</v>
      </c>
      <c r="I141">
        <f t="shared" si="20"/>
        <v>74.03709983985514</v>
      </c>
    </row>
    <row r="142" spans="1:9" ht="15.75">
      <c r="A142" s="33">
        <v>41315.979166666664</v>
      </c>
      <c r="B142" s="28">
        <f t="shared" si="14"/>
        <v>4650.979166666664</v>
      </c>
      <c r="C142" s="26">
        <v>77</v>
      </c>
      <c r="D142" s="21">
        <f t="shared" si="15"/>
        <v>0.9914448613715419</v>
      </c>
      <c r="E142" s="21">
        <f t="shared" si="16"/>
        <v>0.13052619223728273</v>
      </c>
      <c r="F142" s="21">
        <f t="shared" si="17"/>
        <v>0.9659258262800718</v>
      </c>
      <c r="G142" s="21">
        <f t="shared" si="18"/>
        <v>0.258819045136096</v>
      </c>
      <c r="H142" s="21">
        <f t="shared" si="19"/>
        <v>73.05278417219287</v>
      </c>
      <c r="I142">
        <f t="shared" si="20"/>
        <v>75.01825565176622</v>
      </c>
    </row>
    <row r="143" spans="1:9" ht="15.75">
      <c r="A143" s="33">
        <v>41316</v>
      </c>
      <c r="B143" s="28">
        <f t="shared" si="14"/>
        <v>4651</v>
      </c>
      <c r="C143" s="26">
        <v>80</v>
      </c>
      <c r="D143" s="21">
        <f t="shared" si="15"/>
        <v>1</v>
      </c>
      <c r="E143" s="21">
        <f t="shared" si="16"/>
        <v>1.8288595464432955E-12</v>
      </c>
      <c r="F143" s="21">
        <f t="shared" si="17"/>
        <v>1</v>
      </c>
      <c r="G143" s="21">
        <f t="shared" si="18"/>
        <v>3.657719092886591E-12</v>
      </c>
      <c r="H143" s="21">
        <f t="shared" si="19"/>
        <v>71.10757144984578</v>
      </c>
      <c r="I143">
        <f t="shared" si="20"/>
        <v>76.18389009910267</v>
      </c>
    </row>
    <row r="144" spans="1:9" ht="15.75">
      <c r="A144" s="33">
        <v>41316.020833333336</v>
      </c>
      <c r="B144" s="28">
        <f t="shared" si="14"/>
        <v>4651.020833333336</v>
      </c>
      <c r="C144" s="26">
        <v>68</v>
      </c>
      <c r="D144" s="21">
        <f t="shared" si="15"/>
        <v>0.9914448613720194</v>
      </c>
      <c r="E144" s="21">
        <f t="shared" si="16"/>
        <v>-0.1305261922336563</v>
      </c>
      <c r="F144" s="21">
        <f t="shared" si="17"/>
        <v>0.9659258262819652</v>
      </c>
      <c r="G144" s="21">
        <f t="shared" si="18"/>
        <v>-0.2588190451290298</v>
      </c>
      <c r="H144" s="21">
        <f t="shared" si="19"/>
        <v>69.6740333425785</v>
      </c>
      <c r="I144">
        <f t="shared" si="20"/>
        <v>77.51405885297186</v>
      </c>
    </row>
    <row r="145" spans="1:9" ht="15.75">
      <c r="A145" s="33">
        <v>41316.041666666664</v>
      </c>
      <c r="B145" s="28">
        <f t="shared" si="14"/>
        <v>4651.041666666664</v>
      </c>
      <c r="C145" s="26">
        <v>70</v>
      </c>
      <c r="D145" s="21">
        <f t="shared" si="15"/>
        <v>0.9659258262937324</v>
      </c>
      <c r="E145" s="21">
        <f t="shared" si="16"/>
        <v>-0.25881904508511416</v>
      </c>
      <c r="F145" s="21">
        <f t="shared" si="17"/>
        <v>0.8660254038024593</v>
      </c>
      <c r="G145" s="21">
        <f t="shared" si="18"/>
        <v>-0.4999999999687873</v>
      </c>
      <c r="H145" s="21">
        <f t="shared" si="19"/>
        <v>68.79037683658528</v>
      </c>
      <c r="I145">
        <f t="shared" si="20"/>
        <v>78.98600235664277</v>
      </c>
    </row>
    <row r="146" spans="1:9" ht="15.75">
      <c r="A146" s="33">
        <v>41316.0625</v>
      </c>
      <c r="B146" s="28">
        <f t="shared" si="14"/>
        <v>4651.0625</v>
      </c>
      <c r="C146" s="26">
        <v>79</v>
      </c>
      <c r="D146" s="21">
        <f t="shared" si="15"/>
        <v>0.9238795325122319</v>
      </c>
      <c r="E146" s="21">
        <f t="shared" si="16"/>
        <v>-0.38268343236280805</v>
      </c>
      <c r="F146" s="21">
        <f t="shared" si="17"/>
        <v>0.7071067811900402</v>
      </c>
      <c r="G146" s="21">
        <f t="shared" si="18"/>
        <v>-0.7071067811830548</v>
      </c>
      <c r="H146" s="21">
        <f t="shared" si="19"/>
        <v>68.46674996953348</v>
      </c>
      <c r="I146">
        <f t="shared" si="20"/>
        <v>80.5745352497239</v>
      </c>
    </row>
    <row r="147" spans="1:9" ht="15.75">
      <c r="A147" s="33">
        <v>41316.083333333336</v>
      </c>
      <c r="B147" s="28">
        <f t="shared" si="14"/>
        <v>4651.083333333336</v>
      </c>
      <c r="C147" s="26">
        <v>79</v>
      </c>
      <c r="D147" s="21">
        <f t="shared" si="15"/>
        <v>0.866025403777898</v>
      </c>
      <c r="E147" s="21">
        <f t="shared" si="16"/>
        <v>-0.5000000000113287</v>
      </c>
      <c r="F147" s="21">
        <f t="shared" si="17"/>
        <v>0.49999999997734257</v>
      </c>
      <c r="G147" s="21">
        <f t="shared" si="18"/>
        <v>-0.8660254037975199</v>
      </c>
      <c r="H147" s="21">
        <f t="shared" si="19"/>
        <v>68.68540700098205</v>
      </c>
      <c r="I147">
        <f t="shared" si="20"/>
        <v>82.25247729347599</v>
      </c>
    </row>
    <row r="148" spans="1:9" ht="15.75">
      <c r="A148" s="33">
        <v>41316.104166666664</v>
      </c>
      <c r="B148" s="28">
        <f t="shared" si="14"/>
        <v>4651.104166666664</v>
      </c>
      <c r="C148" s="26">
        <v>76</v>
      </c>
      <c r="D148" s="21">
        <f t="shared" si="15"/>
        <v>0.7933533403003808</v>
      </c>
      <c r="E148" s="21">
        <f t="shared" si="16"/>
        <v>-0.6087614289968016</v>
      </c>
      <c r="F148" s="21">
        <f t="shared" si="17"/>
        <v>0.25881904513154397</v>
      </c>
      <c r="G148" s="21">
        <f t="shared" si="18"/>
        <v>-0.9659258262812915</v>
      </c>
      <c r="H148" s="21">
        <f t="shared" si="19"/>
        <v>69.40259874897903</v>
      </c>
      <c r="I148">
        <f t="shared" si="20"/>
        <v>83.99111843372354</v>
      </c>
    </row>
    <row r="149" spans="1:9" ht="15.75">
      <c r="A149" s="33">
        <v>41316.125</v>
      </c>
      <c r="B149" s="28">
        <f t="shared" si="14"/>
        <v>4651.125</v>
      </c>
      <c r="C149" s="26">
        <v>89</v>
      </c>
      <c r="D149" s="21">
        <f t="shared" si="15"/>
        <v>0.7071067811861745</v>
      </c>
      <c r="E149" s="21">
        <f t="shared" si="16"/>
        <v>-0.7071067811869205</v>
      </c>
      <c r="F149" s="21">
        <f t="shared" si="17"/>
        <v>-1.054894344619528E-12</v>
      </c>
      <c r="G149" s="21">
        <f t="shared" si="18"/>
        <v>-1</v>
      </c>
      <c r="H149" s="21">
        <f t="shared" si="19"/>
        <v>70.55204762445533</v>
      </c>
      <c r="I149">
        <f t="shared" si="20"/>
        <v>85.7607100396655</v>
      </c>
    </row>
    <row r="150" spans="1:9" ht="15.75">
      <c r="A150" s="33">
        <v>41316.145833333336</v>
      </c>
      <c r="B150" s="28">
        <f t="shared" si="14"/>
        <v>4651.145833333336</v>
      </c>
      <c r="C150" s="26">
        <v>81</v>
      </c>
      <c r="D150" s="21">
        <f t="shared" si="15"/>
        <v>0.608761428998851</v>
      </c>
      <c r="E150" s="21">
        <f t="shared" si="16"/>
        <v>-0.7933533402988084</v>
      </c>
      <c r="F150" s="21">
        <f t="shared" si="17"/>
        <v>-0.25881904512655385</v>
      </c>
      <c r="G150" s="21">
        <f t="shared" si="18"/>
        <v>-0.9659258262826287</v>
      </c>
      <c r="H150" s="21">
        <f t="shared" si="19"/>
        <v>72.04976209364406</v>
      </c>
      <c r="I150">
        <f t="shared" si="20"/>
        <v>87.53097390767324</v>
      </c>
    </row>
    <row r="151" spans="1:9" ht="15.75">
      <c r="A151" s="33">
        <v>41316.166666666664</v>
      </c>
      <c r="B151" s="28">
        <f t="shared" si="14"/>
        <v>4651.166666666664</v>
      </c>
      <c r="C151" s="26">
        <v>79</v>
      </c>
      <c r="D151" s="21">
        <f t="shared" si="15"/>
        <v>0.5000000000135657</v>
      </c>
      <c r="E151" s="21">
        <f t="shared" si="16"/>
        <v>-0.8660254037766064</v>
      </c>
      <c r="F151" s="21">
        <f t="shared" si="17"/>
        <v>-0.49999999997286854</v>
      </c>
      <c r="G151" s="21">
        <f t="shared" si="18"/>
        <v>-0.866025403800103</v>
      </c>
      <c r="H151" s="21">
        <f t="shared" si="19"/>
        <v>73.79985738103632</v>
      </c>
      <c r="I151">
        <f t="shared" si="20"/>
        <v>89.27162033167413</v>
      </c>
    </row>
    <row r="152" spans="1:9" ht="15.75">
      <c r="A152" s="33">
        <v>41316.1875</v>
      </c>
      <c r="B152" s="28">
        <f t="shared" si="14"/>
        <v>4651.1875</v>
      </c>
      <c r="C152" s="26">
        <v>69</v>
      </c>
      <c r="D152" s="21">
        <f t="shared" si="15"/>
        <v>0.38268343236519453</v>
      </c>
      <c r="E152" s="21">
        <f t="shared" si="16"/>
        <v>-0.9238795325112433</v>
      </c>
      <c r="F152" s="21">
        <f t="shared" si="17"/>
        <v>-0.7071067811863871</v>
      </c>
      <c r="G152" s="21">
        <f t="shared" si="18"/>
        <v>-0.7071067811867079</v>
      </c>
      <c r="H152" s="21">
        <f t="shared" si="19"/>
        <v>75.70098408477163</v>
      </c>
      <c r="I152">
        <f t="shared" si="20"/>
        <v>90.95286636985811</v>
      </c>
    </row>
    <row r="153" spans="1:9" ht="15.75">
      <c r="A153" s="33">
        <v>41316.208333333336</v>
      </c>
      <c r="B153" s="28">
        <f t="shared" si="14"/>
        <v>4651.208333333336</v>
      </c>
      <c r="C153" s="26">
        <v>77</v>
      </c>
      <c r="D153" s="21">
        <f t="shared" si="15"/>
        <v>0.2588190450876092</v>
      </c>
      <c r="E153" s="21">
        <f t="shared" si="16"/>
        <v>-0.9659258262930638</v>
      </c>
      <c r="F153" s="21">
        <f t="shared" si="17"/>
        <v>-0.8660254037998762</v>
      </c>
      <c r="G153" s="21">
        <f t="shared" si="18"/>
        <v>-0.49999999997326133</v>
      </c>
      <c r="H153" s="21">
        <f t="shared" si="19"/>
        <v>77.65292840789031</v>
      </c>
      <c r="I153">
        <f t="shared" si="20"/>
        <v>92.54594543578844</v>
      </c>
    </row>
    <row r="154" spans="1:9" ht="15.75">
      <c r="A154" s="33">
        <v>41316.229166666664</v>
      </c>
      <c r="B154" s="28">
        <f t="shared" si="14"/>
        <v>4651.229166666664</v>
      </c>
      <c r="C154" s="26">
        <v>86</v>
      </c>
      <c r="D154" s="21">
        <f t="shared" si="15"/>
        <v>0.13052619223621728</v>
      </c>
      <c r="E154" s="21">
        <f t="shared" si="16"/>
        <v>-0.9914448613716822</v>
      </c>
      <c r="F154" s="21">
        <f t="shared" si="17"/>
        <v>-0.9659258262806281</v>
      </c>
      <c r="G154" s="21">
        <f t="shared" si="18"/>
        <v>-0.25881904513402</v>
      </c>
      <c r="H154" s="21">
        <f t="shared" si="19"/>
        <v>79.56293946606556</v>
      </c>
      <c r="I154">
        <f t="shared" si="20"/>
        <v>94.02359950444571</v>
      </c>
    </row>
    <row r="155" spans="1:9" ht="15.75">
      <c r="A155" s="33">
        <v>41316.25</v>
      </c>
      <c r="B155" s="28">
        <f t="shared" si="14"/>
        <v>4651.25</v>
      </c>
      <c r="C155" s="26">
        <v>76</v>
      </c>
      <c r="D155" s="21">
        <f t="shared" si="15"/>
        <v>7.542249160288894E-13</v>
      </c>
      <c r="E155" s="21">
        <f t="shared" si="16"/>
        <v>-1</v>
      </c>
      <c r="F155" s="21">
        <f t="shared" si="17"/>
        <v>-1</v>
      </c>
      <c r="G155" s="21">
        <f t="shared" si="18"/>
        <v>-1.5084498320577788E-12</v>
      </c>
      <c r="H155" s="21">
        <f t="shared" si="19"/>
        <v>81.35136106304653</v>
      </c>
      <c r="I155">
        <f t="shared" si="20"/>
        <v>95.36054550609232</v>
      </c>
    </row>
    <row r="156" spans="1:9" ht="15.75">
      <c r="A156" s="33">
        <v>41316.270833333336</v>
      </c>
      <c r="B156" s="28">
        <f t="shared" si="14"/>
        <v>4651.270833333336</v>
      </c>
      <c r="C156" s="26">
        <v>78</v>
      </c>
      <c r="D156" s="21">
        <f t="shared" si="15"/>
        <v>-0.13052619223472176</v>
      </c>
      <c r="E156" s="21">
        <f t="shared" si="16"/>
        <v>-0.991444861371879</v>
      </c>
      <c r="F156" s="21">
        <f t="shared" si="17"/>
        <v>-0.9659258262814089</v>
      </c>
      <c r="G156" s="21">
        <f t="shared" si="18"/>
        <v>0.2588190451311059</v>
      </c>
      <c r="H156" s="21">
        <f t="shared" si="19"/>
        <v>82.95619592054105</v>
      </c>
      <c r="I156">
        <f t="shared" si="20"/>
        <v>96.53390792340689</v>
      </c>
    </row>
    <row r="157" spans="1:9" ht="15.75">
      <c r="A157" s="33">
        <v>41316.291666666664</v>
      </c>
      <c r="B157" s="28">
        <f t="shared" si="14"/>
        <v>4651.291666666664</v>
      </c>
      <c r="C157" s="26">
        <v>76</v>
      </c>
      <c r="D157" s="21">
        <f t="shared" si="15"/>
        <v>-0.25881904508615217</v>
      </c>
      <c r="E157" s="21">
        <f t="shared" si="16"/>
        <v>-0.9659258262934542</v>
      </c>
      <c r="F157" s="21">
        <f t="shared" si="17"/>
        <v>-0.8660254038013847</v>
      </c>
      <c r="G157" s="21">
        <f t="shared" si="18"/>
        <v>0.49999999997064865</v>
      </c>
      <c r="H157" s="21">
        <f t="shared" si="19"/>
        <v>84.33630611722828</v>
      </c>
      <c r="I157">
        <f t="shared" si="20"/>
        <v>97.52361019978461</v>
      </c>
    </row>
    <row r="158" spans="1:9" ht="15.75">
      <c r="A158" s="33">
        <v>41316.3125</v>
      </c>
      <c r="B158" s="28">
        <f t="shared" si="14"/>
        <v>4651.3125</v>
      </c>
      <c r="C158" s="26">
        <v>78</v>
      </c>
      <c r="D158" s="21">
        <f t="shared" si="15"/>
        <v>-0.3826834323638009</v>
      </c>
      <c r="E158" s="21">
        <f t="shared" si="16"/>
        <v>-0.9238795325118206</v>
      </c>
      <c r="F158" s="21">
        <f t="shared" si="17"/>
        <v>-0.7071067811885204</v>
      </c>
      <c r="G158" s="21">
        <f t="shared" si="18"/>
        <v>0.7071067811845746</v>
      </c>
      <c r="H158" s="21">
        <f t="shared" si="19"/>
        <v>85.47304915550647</v>
      </c>
      <c r="I158">
        <f t="shared" si="20"/>
        <v>98.31271825558949</v>
      </c>
    </row>
    <row r="159" spans="1:9" ht="15.75">
      <c r="A159" s="33">
        <v>41316.333333333336</v>
      </c>
      <c r="B159" s="28">
        <f t="shared" si="14"/>
        <v>4651.333333333336</v>
      </c>
      <c r="C159" s="26">
        <v>86</v>
      </c>
      <c r="D159" s="21">
        <f t="shared" si="15"/>
        <v>-0.5000000000122594</v>
      </c>
      <c r="E159" s="21">
        <f t="shared" si="16"/>
        <v>-0.8660254037773607</v>
      </c>
      <c r="F159" s="21">
        <f t="shared" si="17"/>
        <v>-0.4999999999754813</v>
      </c>
      <c r="G159" s="21">
        <f t="shared" si="18"/>
        <v>0.8660254037985945</v>
      </c>
      <c r="H159" s="21">
        <f t="shared" si="19"/>
        <v>86.37025813256446</v>
      </c>
      <c r="I159">
        <f t="shared" si="20"/>
        <v>98.88773023280952</v>
      </c>
    </row>
    <row r="160" spans="1:9" ht="15.75">
      <c r="A160" s="33">
        <v>41316.354166666664</v>
      </c>
      <c r="B160" s="28">
        <f t="shared" si="14"/>
        <v>4651.354166666664</v>
      </c>
      <c r="C160" s="26">
        <v>97</v>
      </c>
      <c r="D160" s="21">
        <f t="shared" si="15"/>
        <v>-0.608761428994768</v>
      </c>
      <c r="E160" s="21">
        <f t="shared" si="16"/>
        <v>-0.7933533403019414</v>
      </c>
      <c r="F160" s="21">
        <f t="shared" si="17"/>
        <v>-0.25881904513649595</v>
      </c>
      <c r="G160" s="21">
        <f t="shared" si="18"/>
        <v>0.9659258262799647</v>
      </c>
      <c r="H160" s="21">
        <f t="shared" si="19"/>
        <v>87.05258945303993</v>
      </c>
      <c r="I160">
        <f t="shared" si="20"/>
        <v>99.23880751700315</v>
      </c>
    </row>
    <row r="161" spans="1:9" ht="15.75">
      <c r="A161" s="33">
        <v>41316.395833333336</v>
      </c>
      <c r="B161" s="28">
        <f t="shared" si="14"/>
        <v>4651.395833333336</v>
      </c>
      <c r="C161" s="26">
        <v>104</v>
      </c>
      <c r="D161" s="21">
        <f t="shared" si="15"/>
        <v>-0.7933533402994626</v>
      </c>
      <c r="E161" s="21">
        <f t="shared" si="16"/>
        <v>-0.6087614289979985</v>
      </c>
      <c r="F161" s="21">
        <f t="shared" si="17"/>
        <v>0.25881904512862985</v>
      </c>
      <c r="G161" s="21">
        <f t="shared" si="18"/>
        <v>0.9659258262820724</v>
      </c>
      <c r="H161" s="21">
        <f t="shared" si="19"/>
        <v>87.95521479235933</v>
      </c>
      <c r="I161">
        <f t="shared" si="20"/>
        <v>99.24906425484332</v>
      </c>
    </row>
    <row r="162" spans="1:9" ht="15.75">
      <c r="A162" s="33">
        <v>41316.416666666664</v>
      </c>
      <c r="B162" s="28">
        <f t="shared" si="14"/>
        <v>4651.416666666664</v>
      </c>
      <c r="C162" s="26">
        <v>95</v>
      </c>
      <c r="D162" s="21">
        <f t="shared" si="15"/>
        <v>-0.8660254037771438</v>
      </c>
      <c r="E162" s="21">
        <f t="shared" si="16"/>
        <v>-0.5000000000126351</v>
      </c>
      <c r="F162" s="21">
        <f t="shared" si="17"/>
        <v>0.4999999999747299</v>
      </c>
      <c r="G162" s="21">
        <f t="shared" si="18"/>
        <v>0.8660254037990284</v>
      </c>
      <c r="H162" s="21">
        <f t="shared" si="19"/>
        <v>88.2946472507647</v>
      </c>
      <c r="I162">
        <f t="shared" si="20"/>
        <v>98.90806821284544</v>
      </c>
    </row>
    <row r="163" spans="1:9" ht="15.75">
      <c r="A163" s="33">
        <v>41316.4375</v>
      </c>
      <c r="B163" s="28">
        <f t="shared" si="14"/>
        <v>4651.4375</v>
      </c>
      <c r="C163" s="26">
        <v>101</v>
      </c>
      <c r="D163" s="21">
        <f t="shared" si="15"/>
        <v>-0.9238795325102624</v>
      </c>
      <c r="E163" s="21">
        <f t="shared" si="16"/>
        <v>-0.38268343236756275</v>
      </c>
      <c r="F163" s="21">
        <f t="shared" si="17"/>
        <v>0.707106781182762</v>
      </c>
      <c r="G163" s="21">
        <f t="shared" si="18"/>
        <v>0.707106781190333</v>
      </c>
      <c r="H163" s="21">
        <f t="shared" si="19"/>
        <v>88.64626885859724</v>
      </c>
      <c r="I163">
        <f t="shared" si="20"/>
        <v>98.34278948937263</v>
      </c>
    </row>
    <row r="164" spans="1:9" ht="15.75">
      <c r="A164" s="33">
        <v>41316.604166666664</v>
      </c>
      <c r="B164" s="28">
        <f t="shared" si="14"/>
        <v>4651.604166666664</v>
      </c>
      <c r="C164" s="26">
        <v>103</v>
      </c>
      <c r="D164" s="21">
        <f t="shared" si="15"/>
        <v>-0.7933533403012871</v>
      </c>
      <c r="E164" s="21">
        <f t="shared" si="16"/>
        <v>0.6087614289956206</v>
      </c>
      <c r="F164" s="21">
        <f t="shared" si="17"/>
        <v>0.25881904513441994</v>
      </c>
      <c r="G164" s="21">
        <f t="shared" si="18"/>
        <v>-0.9659258262805209</v>
      </c>
      <c r="H164" s="21">
        <f t="shared" si="19"/>
        <v>96.2982679221793</v>
      </c>
      <c r="I164">
        <f t="shared" si="20"/>
        <v>87.60888156629646</v>
      </c>
    </row>
    <row r="165" spans="1:9" ht="15.75">
      <c r="A165" s="33">
        <v>41316.625</v>
      </c>
      <c r="B165" s="28">
        <f t="shared" si="14"/>
        <v>4651.625</v>
      </c>
      <c r="C165" s="26">
        <v>100</v>
      </c>
      <c r="D165" s="21">
        <f t="shared" si="15"/>
        <v>-0.7071067811872273</v>
      </c>
      <c r="E165" s="21">
        <f t="shared" si="16"/>
        <v>0.7071067811858678</v>
      </c>
      <c r="F165" s="21">
        <f t="shared" si="17"/>
        <v>1.9225247479062735E-12</v>
      </c>
      <c r="G165" s="21">
        <f t="shared" si="18"/>
        <v>-1</v>
      </c>
      <c r="H165" s="21">
        <f t="shared" si="19"/>
        <v>97.66945293359878</v>
      </c>
      <c r="I165">
        <f t="shared" si="20"/>
        <v>85.83928996035469</v>
      </c>
    </row>
    <row r="166" spans="1:9" ht="15.75">
      <c r="A166" s="33">
        <v>41316.645833333336</v>
      </c>
      <c r="B166" s="28">
        <f t="shared" si="14"/>
        <v>4651.645833333336</v>
      </c>
      <c r="C166" s="26">
        <v>111</v>
      </c>
      <c r="D166" s="21">
        <f t="shared" si="15"/>
        <v>-0.6087614289971458</v>
      </c>
      <c r="E166" s="21">
        <f t="shared" si="16"/>
        <v>0.7933533403001168</v>
      </c>
      <c r="F166" s="21">
        <f t="shared" si="17"/>
        <v>-0.2588190451307059</v>
      </c>
      <c r="G166" s="21">
        <f t="shared" si="18"/>
        <v>-0.9659258262815161</v>
      </c>
      <c r="H166" s="21">
        <f t="shared" si="19"/>
        <v>98.92491721546237</v>
      </c>
      <c r="I166">
        <f t="shared" si="20"/>
        <v>84.06902609229785</v>
      </c>
    </row>
    <row r="167" spans="1:9" ht="15.75">
      <c r="A167" s="33">
        <v>41316.666666666664</v>
      </c>
      <c r="B167" s="28">
        <f t="shared" si="14"/>
        <v>4651.666666666664</v>
      </c>
      <c r="C167" s="26">
        <v>111</v>
      </c>
      <c r="D167" s="21">
        <f t="shared" si="15"/>
        <v>-0.500000000014855</v>
      </c>
      <c r="E167" s="21">
        <f t="shared" si="16"/>
        <v>0.8660254037758621</v>
      </c>
      <c r="F167" s="21">
        <f t="shared" si="17"/>
        <v>-0.49999999997029004</v>
      </c>
      <c r="G167" s="21">
        <f t="shared" si="18"/>
        <v>-0.8660254038015917</v>
      </c>
      <c r="H167" s="21">
        <f t="shared" si="19"/>
        <v>99.97292096033131</v>
      </c>
      <c r="I167">
        <f t="shared" si="20"/>
        <v>82.32837966834538</v>
      </c>
    </row>
    <row r="168" spans="1:9" ht="15.75">
      <c r="A168" s="33">
        <v>41316.6875</v>
      </c>
      <c r="B168" s="28">
        <f t="shared" si="14"/>
        <v>4651.6875</v>
      </c>
      <c r="C168" s="26">
        <v>109</v>
      </c>
      <c r="D168" s="21">
        <f t="shared" si="15"/>
        <v>-0.38268343236656993</v>
      </c>
      <c r="E168" s="21">
        <f t="shared" si="16"/>
        <v>0.9238795325106737</v>
      </c>
      <c r="F168" s="21">
        <f t="shared" si="17"/>
        <v>-0.7071067811842818</v>
      </c>
      <c r="G168" s="21">
        <f t="shared" si="18"/>
        <v>-0.7071067811888132</v>
      </c>
      <c r="H168" s="21">
        <f t="shared" si="19"/>
        <v>100.7241277469265</v>
      </c>
      <c r="I168">
        <f t="shared" si="20"/>
        <v>80.64713363016055</v>
      </c>
    </row>
    <row r="169" spans="1:9" ht="15.75">
      <c r="A169" s="33">
        <v>41316.708333333336</v>
      </c>
      <c r="B169" s="28">
        <f t="shared" si="14"/>
        <v>4651.708333333336</v>
      </c>
      <c r="C169" s="26">
        <v>113</v>
      </c>
      <c r="D169" s="21">
        <f t="shared" si="15"/>
        <v>-0.2588190450890472</v>
      </c>
      <c r="E169" s="21">
        <f t="shared" si="16"/>
        <v>0.9659258262926785</v>
      </c>
      <c r="F169" s="21">
        <f t="shared" si="17"/>
        <v>-0.8660254037983875</v>
      </c>
      <c r="G169" s="21">
        <f t="shared" si="18"/>
        <v>-0.4999999999758399</v>
      </c>
      <c r="H169" s="21">
        <f t="shared" si="19"/>
        <v>101.09799922701859</v>
      </c>
      <c r="I169">
        <f t="shared" si="20"/>
        <v>79.05405456422906</v>
      </c>
    </row>
    <row r="170" spans="1:9" ht="15.75">
      <c r="A170" s="33">
        <v>41316.729166666664</v>
      </c>
      <c r="B170" s="28">
        <f t="shared" si="14"/>
        <v>4651.729166666664</v>
      </c>
      <c r="C170" s="26">
        <v>87</v>
      </c>
      <c r="D170" s="21">
        <f t="shared" si="15"/>
        <v>-0.13052619223769327</v>
      </c>
      <c r="E170" s="21">
        <f t="shared" si="16"/>
        <v>0.9914448613714878</v>
      </c>
      <c r="F170" s="21">
        <f t="shared" si="17"/>
        <v>-0.9659258262798575</v>
      </c>
      <c r="G170" s="21">
        <f t="shared" si="18"/>
        <v>-0.2588190451368959</v>
      </c>
      <c r="H170" s="21">
        <f t="shared" si="19"/>
        <v>101.0287857809394</v>
      </c>
      <c r="I170">
        <f t="shared" si="20"/>
        <v>77.57640049557033</v>
      </c>
    </row>
    <row r="171" spans="1:9" ht="15.75">
      <c r="A171" s="33">
        <v>41316.75</v>
      </c>
      <c r="B171" s="28">
        <f t="shared" si="14"/>
        <v>4651.75</v>
      </c>
      <c r="C171" s="26">
        <v>107</v>
      </c>
      <c r="D171" s="21">
        <f t="shared" si="15"/>
        <v>-2.24293446229179E-12</v>
      </c>
      <c r="E171" s="21">
        <f t="shared" si="16"/>
        <v>1</v>
      </c>
      <c r="F171" s="21">
        <f t="shared" si="17"/>
        <v>-1</v>
      </c>
      <c r="G171" s="21">
        <f t="shared" si="18"/>
        <v>-4.48586892458358E-12</v>
      </c>
      <c r="H171" s="21">
        <f t="shared" si="19"/>
        <v>100.47069629103035</v>
      </c>
      <c r="I171">
        <f t="shared" si="20"/>
        <v>76.239454493922</v>
      </c>
    </row>
    <row r="172" spans="1:9" ht="15.75">
      <c r="A172" s="33">
        <v>41316.770833333336</v>
      </c>
      <c r="B172" s="28">
        <f t="shared" si="14"/>
        <v>4651.770833333336</v>
      </c>
      <c r="C172" s="26">
        <v>110</v>
      </c>
      <c r="D172" s="21">
        <f t="shared" si="15"/>
        <v>0.13052619223324577</v>
      </c>
      <c r="E172" s="21">
        <f t="shared" si="16"/>
        <v>0.9914448613720733</v>
      </c>
      <c r="F172" s="21">
        <f t="shared" si="17"/>
        <v>-0.9659258262821795</v>
      </c>
      <c r="G172" s="21">
        <f t="shared" si="18"/>
        <v>0.2588190451282299</v>
      </c>
      <c r="H172" s="21">
        <f t="shared" si="19"/>
        <v>99.4018829349255</v>
      </c>
      <c r="I172">
        <f t="shared" si="20"/>
        <v>75.06609207660544</v>
      </c>
    </row>
    <row r="173" spans="1:9" ht="15.75">
      <c r="A173" s="33">
        <v>41316.791666666664</v>
      </c>
      <c r="B173" s="28">
        <f t="shared" si="14"/>
        <v>4651.791666666664</v>
      </c>
      <c r="C173" s="26">
        <v>113</v>
      </c>
      <c r="D173" s="21">
        <f t="shared" si="15"/>
        <v>0.2588190450882282</v>
      </c>
      <c r="E173" s="21">
        <f t="shared" si="16"/>
        <v>0.9659258262928979</v>
      </c>
      <c r="F173" s="21">
        <f t="shared" si="17"/>
        <v>-0.8660254037992354</v>
      </c>
      <c r="G173" s="21">
        <f t="shared" si="18"/>
        <v>0.4999999999743713</v>
      </c>
      <c r="H173" s="21">
        <f t="shared" si="19"/>
        <v>97.82695465458663</v>
      </c>
      <c r="I173">
        <f t="shared" si="20"/>
        <v>74.07638980020074</v>
      </c>
    </row>
    <row r="174" spans="1:9" ht="15.75">
      <c r="A174" s="33">
        <v>41316.895833333336</v>
      </c>
      <c r="B174" s="28">
        <f t="shared" si="14"/>
        <v>4651.895833333336</v>
      </c>
      <c r="C174" s="26">
        <v>100</v>
      </c>
      <c r="D174" s="21">
        <f t="shared" si="15"/>
        <v>0.793353340300771</v>
      </c>
      <c r="E174" s="21">
        <f t="shared" si="16"/>
        <v>0.6087614289962933</v>
      </c>
      <c r="F174" s="21">
        <f t="shared" si="17"/>
        <v>0.2588190451327819</v>
      </c>
      <c r="G174" s="21">
        <f t="shared" si="18"/>
        <v>0.9659258262809598</v>
      </c>
      <c r="H174" s="21">
        <f t="shared" si="19"/>
        <v>84.3377732888155</v>
      </c>
      <c r="I174">
        <f t="shared" si="20"/>
        <v>72.3509357451604</v>
      </c>
    </row>
    <row r="175" spans="1:9" ht="15.75">
      <c r="A175" s="33">
        <v>41316.916666666664</v>
      </c>
      <c r="B175" s="28">
        <f t="shared" si="14"/>
        <v>4651.916666666664</v>
      </c>
      <c r="C175" s="26">
        <v>73</v>
      </c>
      <c r="D175" s="21">
        <f t="shared" si="15"/>
        <v>0.8660254037763995</v>
      </c>
      <c r="E175" s="21">
        <f t="shared" si="16"/>
        <v>0.5000000000139243</v>
      </c>
      <c r="F175" s="21">
        <f t="shared" si="17"/>
        <v>0.49999999997215133</v>
      </c>
      <c r="G175" s="21">
        <f t="shared" si="18"/>
        <v>0.8660254038005171</v>
      </c>
      <c r="H175" s="21">
        <f t="shared" si="19"/>
        <v>81.20024179820689</v>
      </c>
      <c r="I175">
        <f t="shared" si="20"/>
        <v>72.69193178714939</v>
      </c>
    </row>
    <row r="176" spans="1:9" ht="15.75">
      <c r="A176" s="33">
        <v>41316.9375</v>
      </c>
      <c r="B176" s="28">
        <f t="shared" si="14"/>
        <v>4651.9375</v>
      </c>
      <c r="C176" s="26">
        <v>71</v>
      </c>
      <c r="D176" s="21">
        <f t="shared" si="15"/>
        <v>0.9238795325110849</v>
      </c>
      <c r="E176" s="21">
        <f t="shared" si="16"/>
        <v>0.38268343236557706</v>
      </c>
      <c r="F176" s="21">
        <f t="shared" si="17"/>
        <v>0.7071067811858016</v>
      </c>
      <c r="G176" s="21">
        <f t="shared" si="18"/>
        <v>0.7071067811872934</v>
      </c>
      <c r="H176" s="21">
        <f t="shared" si="19"/>
        <v>78.1962867000369</v>
      </c>
      <c r="I176">
        <f t="shared" si="20"/>
        <v>73.25721051063844</v>
      </c>
    </row>
    <row r="177" spans="1:9" ht="15.75">
      <c r="A177" s="33">
        <v>41316.958333333336</v>
      </c>
      <c r="B177" s="28">
        <f t="shared" si="14"/>
        <v>4651.958333333336</v>
      </c>
      <c r="C177" s="26">
        <v>65</v>
      </c>
      <c r="D177" s="21">
        <f t="shared" si="15"/>
        <v>0.9659258262929566</v>
      </c>
      <c r="E177" s="21">
        <f t="shared" si="16"/>
        <v>0.2588190450880092</v>
      </c>
      <c r="F177" s="21">
        <f t="shared" si="17"/>
        <v>0.8660254037994621</v>
      </c>
      <c r="G177" s="21">
        <f t="shared" si="18"/>
        <v>0.49999999997397854</v>
      </c>
      <c r="H177" s="21">
        <f t="shared" si="19"/>
        <v>75.44499149145588</v>
      </c>
      <c r="I177">
        <f t="shared" si="20"/>
        <v>74.03709983985961</v>
      </c>
    </row>
    <row r="178" spans="1:9" ht="15.75">
      <c r="A178" s="33">
        <v>41316.979166666664</v>
      </c>
      <c r="B178" s="28">
        <f t="shared" si="14"/>
        <v>4651.979166666664</v>
      </c>
      <c r="C178" s="26">
        <v>74</v>
      </c>
      <c r="D178" s="21">
        <f t="shared" si="15"/>
        <v>0.9914448613716281</v>
      </c>
      <c r="E178" s="21">
        <f t="shared" si="16"/>
        <v>0.1305261922366278</v>
      </c>
      <c r="F178" s="21">
        <f t="shared" si="17"/>
        <v>0.9659258262804138</v>
      </c>
      <c r="G178" s="21">
        <f t="shared" si="18"/>
        <v>0.2588190451348199</v>
      </c>
      <c r="H178" s="21">
        <f t="shared" si="19"/>
        <v>73.05278417218186</v>
      </c>
      <c r="I178">
        <f t="shared" si="20"/>
        <v>75.01825565177167</v>
      </c>
    </row>
    <row r="179" spans="1:9" ht="15.75">
      <c r="A179" s="33">
        <v>41317</v>
      </c>
      <c r="B179" s="28">
        <f t="shared" si="14"/>
        <v>4652</v>
      </c>
      <c r="C179" s="26">
        <v>64</v>
      </c>
      <c r="D179" s="21">
        <f t="shared" si="15"/>
        <v>1</v>
      </c>
      <c r="E179" s="21">
        <f t="shared" si="16"/>
        <v>1.168299831877384E-12</v>
      </c>
      <c r="F179" s="21">
        <f t="shared" si="17"/>
        <v>1</v>
      </c>
      <c r="G179" s="21">
        <f t="shared" si="18"/>
        <v>2.336599663754768E-12</v>
      </c>
      <c r="H179" s="21">
        <f t="shared" si="19"/>
        <v>71.10757144983721</v>
      </c>
      <c r="I179">
        <f t="shared" si="20"/>
        <v>76.183890099109</v>
      </c>
    </row>
    <row r="180" spans="1:9" ht="15.75">
      <c r="A180" s="33">
        <v>41317.020833333336</v>
      </c>
      <c r="B180" s="28">
        <f t="shared" si="14"/>
        <v>4652.020833333336</v>
      </c>
      <c r="C180" s="26">
        <v>73</v>
      </c>
      <c r="D180" s="21">
        <f t="shared" si="15"/>
        <v>0.9914448613719331</v>
      </c>
      <c r="E180" s="21">
        <f t="shared" si="16"/>
        <v>-0.13052619223431122</v>
      </c>
      <c r="F180" s="21">
        <f t="shared" si="17"/>
        <v>0.9659258262816233</v>
      </c>
      <c r="G180" s="21">
        <f t="shared" si="18"/>
        <v>-0.25881904513030596</v>
      </c>
      <c r="H180" s="21">
        <f t="shared" si="19"/>
        <v>69.67403334257264</v>
      </c>
      <c r="I180">
        <f t="shared" si="20"/>
        <v>77.51405885297895</v>
      </c>
    </row>
    <row r="181" spans="1:9" ht="15.75">
      <c r="A181" s="33">
        <v>41317.041666666664</v>
      </c>
      <c r="B181" s="28">
        <f t="shared" si="14"/>
        <v>4652.041666666664</v>
      </c>
      <c r="C181" s="26">
        <v>72</v>
      </c>
      <c r="D181" s="21">
        <f t="shared" si="15"/>
        <v>0.9659258262935614</v>
      </c>
      <c r="E181" s="21">
        <f t="shared" si="16"/>
        <v>-0.2588190450857522</v>
      </c>
      <c r="F181" s="21">
        <f t="shared" si="17"/>
        <v>0.8660254038017987</v>
      </c>
      <c r="G181" s="21">
        <f t="shared" si="18"/>
        <v>-0.49999999996993144</v>
      </c>
      <c r="H181" s="21">
        <f t="shared" si="19"/>
        <v>68.79037683658224</v>
      </c>
      <c r="I181">
        <f t="shared" si="20"/>
        <v>78.98600235665052</v>
      </c>
    </row>
    <row r="182" spans="1:9" ht="15.75">
      <c r="A182" s="33">
        <v>41317.0625</v>
      </c>
      <c r="B182" s="28">
        <f t="shared" si="14"/>
        <v>4652.0625</v>
      </c>
      <c r="C182" s="26">
        <v>73</v>
      </c>
      <c r="D182" s="21">
        <f t="shared" si="15"/>
        <v>0.9238795325119791</v>
      </c>
      <c r="E182" s="21">
        <f t="shared" si="16"/>
        <v>-0.38268343236341834</v>
      </c>
      <c r="F182" s="21">
        <f t="shared" si="17"/>
        <v>0.7071067811891061</v>
      </c>
      <c r="G182" s="21">
        <f t="shared" si="18"/>
        <v>-0.7071067811839891</v>
      </c>
      <c r="H182" s="21">
        <f t="shared" si="19"/>
        <v>68.46674996953324</v>
      </c>
      <c r="I182">
        <f t="shared" si="20"/>
        <v>80.57453524973215</v>
      </c>
    </row>
    <row r="183" spans="1:9" ht="15.75">
      <c r="A183" s="33">
        <v>41317.083333333336</v>
      </c>
      <c r="B183" s="28">
        <f t="shared" si="14"/>
        <v>4652.083333333336</v>
      </c>
      <c r="C183" s="26">
        <v>80</v>
      </c>
      <c r="D183" s="21">
        <f t="shared" si="15"/>
        <v>0.8660254037775678</v>
      </c>
      <c r="E183" s="21">
        <f t="shared" si="16"/>
        <v>-0.5000000000119008</v>
      </c>
      <c r="F183" s="21">
        <f t="shared" si="17"/>
        <v>0.4999999999761985</v>
      </c>
      <c r="G183" s="21">
        <f t="shared" si="18"/>
        <v>-0.8660254037981805</v>
      </c>
      <c r="H183" s="21">
        <f t="shared" si="19"/>
        <v>68.68540700098447</v>
      </c>
      <c r="I183">
        <f t="shared" si="20"/>
        <v>82.25247729348463</v>
      </c>
    </row>
    <row r="184" spans="1:9" ht="15.75">
      <c r="A184" s="33">
        <v>41317.104166666664</v>
      </c>
      <c r="B184" s="28">
        <f t="shared" si="14"/>
        <v>4652.104166666664</v>
      </c>
      <c r="C184" s="26">
        <v>68</v>
      </c>
      <c r="D184" s="21">
        <f t="shared" si="15"/>
        <v>0.7933533403021934</v>
      </c>
      <c r="E184" s="21">
        <f t="shared" si="16"/>
        <v>-0.6087614289944395</v>
      </c>
      <c r="F184" s="21">
        <f t="shared" si="17"/>
        <v>0.2588190451372959</v>
      </c>
      <c r="G184" s="21">
        <f t="shared" si="18"/>
        <v>-0.9659258262797503</v>
      </c>
      <c r="H184" s="21">
        <f t="shared" si="19"/>
        <v>69.40259874895752</v>
      </c>
      <c r="I184">
        <f t="shared" si="20"/>
        <v>83.99111843368352</v>
      </c>
    </row>
    <row r="185" spans="1:9" ht="15.75">
      <c r="A185" s="33">
        <v>41317.125</v>
      </c>
      <c r="B185" s="28">
        <f t="shared" si="14"/>
        <v>4652.125</v>
      </c>
      <c r="C185" s="26">
        <v>63</v>
      </c>
      <c r="D185" s="21">
        <f t="shared" si="15"/>
        <v>0.70710678118828</v>
      </c>
      <c r="E185" s="21">
        <f t="shared" si="16"/>
        <v>-0.7071067811848152</v>
      </c>
      <c r="F185" s="21">
        <f t="shared" si="17"/>
        <v>4.899943840432075E-12</v>
      </c>
      <c r="G185" s="21">
        <f t="shared" si="18"/>
        <v>-1</v>
      </c>
      <c r="H185" s="21">
        <f t="shared" si="19"/>
        <v>70.55204762442487</v>
      </c>
      <c r="I185">
        <f t="shared" si="20"/>
        <v>85.76071003962512</v>
      </c>
    </row>
    <row r="186" spans="1:9" ht="15.75">
      <c r="A186" s="33">
        <v>41317.145833333336</v>
      </c>
      <c r="B186" s="28">
        <f t="shared" si="14"/>
        <v>4652.145833333336</v>
      </c>
      <c r="C186" s="26">
        <v>56</v>
      </c>
      <c r="D186" s="21">
        <f t="shared" si="15"/>
        <v>0.608761428998327</v>
      </c>
      <c r="E186" s="21">
        <f t="shared" si="16"/>
        <v>-0.7933533402992106</v>
      </c>
      <c r="F186" s="21">
        <f t="shared" si="17"/>
        <v>-0.25881904512782994</v>
      </c>
      <c r="G186" s="21">
        <f t="shared" si="18"/>
        <v>-0.9659258262822867</v>
      </c>
      <c r="H186" s="21">
        <f t="shared" si="19"/>
        <v>72.04976209365233</v>
      </c>
      <c r="I186">
        <f t="shared" si="20"/>
        <v>87.53097390768212</v>
      </c>
    </row>
    <row r="187" spans="1:9" ht="15.75">
      <c r="A187" s="33">
        <v>41317.166666666664</v>
      </c>
      <c r="B187" s="28">
        <f t="shared" si="14"/>
        <v>4652.166666666664</v>
      </c>
      <c r="C187" s="26">
        <v>76</v>
      </c>
      <c r="D187" s="21">
        <f t="shared" si="15"/>
        <v>0.5000000000129937</v>
      </c>
      <c r="E187" s="21">
        <f t="shared" si="16"/>
        <v>-0.8660254037769367</v>
      </c>
      <c r="F187" s="21">
        <f t="shared" si="17"/>
        <v>-0.4999999999740127</v>
      </c>
      <c r="G187" s="21">
        <f t="shared" si="18"/>
        <v>-0.8660254037994425</v>
      </c>
      <c r="H187" s="21">
        <f t="shared" si="19"/>
        <v>73.79985738104561</v>
      </c>
      <c r="I187">
        <f t="shared" si="20"/>
        <v>89.27162033168278</v>
      </c>
    </row>
    <row r="188" spans="1:9" ht="15.75">
      <c r="A188" s="33">
        <v>41317.1875</v>
      </c>
      <c r="B188" s="28">
        <f t="shared" si="14"/>
        <v>4652.1875</v>
      </c>
      <c r="C188" s="26">
        <v>83</v>
      </c>
      <c r="D188" s="21">
        <f t="shared" si="15"/>
        <v>0.38268343236458424</v>
      </c>
      <c r="E188" s="21">
        <f t="shared" si="16"/>
        <v>-0.9238795325114961</v>
      </c>
      <c r="F188" s="21">
        <f t="shared" si="17"/>
        <v>-0.7071067811873213</v>
      </c>
      <c r="G188" s="21">
        <f t="shared" si="18"/>
        <v>-0.7071067811857737</v>
      </c>
      <c r="H188" s="21">
        <f t="shared" si="19"/>
        <v>75.70098408478145</v>
      </c>
      <c r="I188">
        <f t="shared" si="20"/>
        <v>90.9528663698664</v>
      </c>
    </row>
    <row r="189" spans="1:9" ht="15.75">
      <c r="A189" s="33">
        <v>41317.208333333336</v>
      </c>
      <c r="B189" s="28">
        <f t="shared" si="14"/>
        <v>4652.208333333336</v>
      </c>
      <c r="C189" s="26">
        <v>75</v>
      </c>
      <c r="D189" s="21">
        <f t="shared" si="15"/>
        <v>0.2588190450904852</v>
      </c>
      <c r="E189" s="21">
        <f t="shared" si="16"/>
        <v>-0.9659258262922932</v>
      </c>
      <c r="F189" s="21">
        <f t="shared" si="17"/>
        <v>-0.8660254037968989</v>
      </c>
      <c r="G189" s="21">
        <f t="shared" si="18"/>
        <v>-0.4999999999784184</v>
      </c>
      <c r="H189" s="21">
        <f t="shared" si="19"/>
        <v>77.65292840784606</v>
      </c>
      <c r="I189">
        <f t="shared" si="20"/>
        <v>92.54594543575342</v>
      </c>
    </row>
    <row r="190" spans="1:9" ht="15.75">
      <c r="A190" s="33">
        <v>41317.23055555556</v>
      </c>
      <c r="B190" s="28">
        <f t="shared" si="14"/>
        <v>4652.230555555558</v>
      </c>
      <c r="C190" s="26">
        <v>79</v>
      </c>
      <c r="D190" s="21">
        <f t="shared" si="15"/>
        <v>0.12186934339388901</v>
      </c>
      <c r="E190" s="21">
        <f t="shared" si="16"/>
        <v>-0.9925461516427044</v>
      </c>
      <c r="F190" s="21">
        <f t="shared" si="17"/>
        <v>-0.9702957262814847</v>
      </c>
      <c r="G190" s="21">
        <f t="shared" si="18"/>
        <v>-0.24192189557765556</v>
      </c>
      <c r="H190" s="21">
        <f t="shared" si="19"/>
        <v>79.68673923167745</v>
      </c>
      <c r="I190">
        <f t="shared" si="20"/>
        <v>94.11737365006037</v>
      </c>
    </row>
    <row r="191" spans="1:9" ht="15.75">
      <c r="A191" s="33">
        <v>41317.25</v>
      </c>
      <c r="B191" s="28">
        <f t="shared" si="14"/>
        <v>4652.25</v>
      </c>
      <c r="C191" s="26">
        <v>81</v>
      </c>
      <c r="D191" s="21">
        <f t="shared" si="15"/>
        <v>9.366520146297797E-14</v>
      </c>
      <c r="E191" s="21">
        <f t="shared" si="16"/>
        <v>-1</v>
      </c>
      <c r="F191" s="21">
        <f t="shared" si="17"/>
        <v>-1</v>
      </c>
      <c r="G191" s="21">
        <f t="shared" si="18"/>
        <v>-1.8733040292595593E-13</v>
      </c>
      <c r="H191" s="21">
        <f t="shared" si="19"/>
        <v>81.35136106305512</v>
      </c>
      <c r="I191">
        <f t="shared" si="20"/>
        <v>95.36054550609867</v>
      </c>
    </row>
    <row r="192" spans="1:9" ht="15.75">
      <c r="A192" s="33">
        <v>41317.270833333336</v>
      </c>
      <c r="B192" s="28">
        <f t="shared" si="14"/>
        <v>4652.270833333336</v>
      </c>
      <c r="C192" s="26">
        <v>70</v>
      </c>
      <c r="D192" s="21">
        <f t="shared" si="15"/>
        <v>-0.13052619223537665</v>
      </c>
      <c r="E192" s="21">
        <f t="shared" si="16"/>
        <v>-0.9914448613717928</v>
      </c>
      <c r="F192" s="21">
        <f t="shared" si="17"/>
        <v>-0.965925826281067</v>
      </c>
      <c r="G192" s="21">
        <f t="shared" si="18"/>
        <v>0.25881904513238196</v>
      </c>
      <c r="H192" s="21">
        <f t="shared" si="19"/>
        <v>82.95619592054861</v>
      </c>
      <c r="I192">
        <f t="shared" si="20"/>
        <v>96.53390792341236</v>
      </c>
    </row>
    <row r="193" spans="1:9" ht="15.75">
      <c r="A193" s="33">
        <v>41317.291666666664</v>
      </c>
      <c r="B193" s="28">
        <f t="shared" si="14"/>
        <v>4652.291666666664</v>
      </c>
      <c r="C193" s="26">
        <v>85</v>
      </c>
      <c r="D193" s="21">
        <f t="shared" si="15"/>
        <v>-0.2588190450867902</v>
      </c>
      <c r="E193" s="21">
        <f t="shared" si="16"/>
        <v>-0.9659258262932833</v>
      </c>
      <c r="F193" s="21">
        <f t="shared" si="17"/>
        <v>-0.8660254038007241</v>
      </c>
      <c r="G193" s="21">
        <f t="shared" si="18"/>
        <v>0.49999999997179273</v>
      </c>
      <c r="H193" s="21">
        <f t="shared" si="19"/>
        <v>84.33630611723463</v>
      </c>
      <c r="I193">
        <f t="shared" si="20"/>
        <v>97.52361019978912</v>
      </c>
    </row>
    <row r="194" spans="1:9" ht="15.75">
      <c r="A194" s="33">
        <v>41317.3125</v>
      </c>
      <c r="B194" s="28">
        <f t="shared" si="14"/>
        <v>4652.3125</v>
      </c>
      <c r="C194" s="26">
        <v>88</v>
      </c>
      <c r="D194" s="21">
        <f t="shared" si="15"/>
        <v>-0.38268343236441116</v>
      </c>
      <c r="E194" s="21">
        <f t="shared" si="16"/>
        <v>-0.9238795325115678</v>
      </c>
      <c r="F194" s="21">
        <f t="shared" si="17"/>
        <v>-0.7071067811875863</v>
      </c>
      <c r="G194" s="21">
        <f t="shared" si="18"/>
        <v>0.7071067811855087</v>
      </c>
      <c r="H194" s="21">
        <f t="shared" si="19"/>
        <v>85.47304915551159</v>
      </c>
      <c r="I194">
        <f t="shared" si="20"/>
        <v>98.31271825559294</v>
      </c>
    </row>
    <row r="195" spans="1:9" ht="15.75">
      <c r="A195" s="33">
        <v>41317.333333333336</v>
      </c>
      <c r="B195" s="28">
        <f aca="true" t="shared" si="21" ref="B195:B238">A195-36665</f>
        <v>4652.333333333336</v>
      </c>
      <c r="C195" s="26">
        <v>78</v>
      </c>
      <c r="D195" s="21">
        <f aca="true" t="shared" si="22" ref="D195:D238">COS(2*PI()*B195)</f>
        <v>-0.5000000000128314</v>
      </c>
      <c r="E195" s="21">
        <f aca="true" t="shared" si="23" ref="E195:E238">-SIN(2*PI()*B195)</f>
        <v>-0.8660254037770304</v>
      </c>
      <c r="F195" s="21">
        <f aca="true" t="shared" si="24" ref="F195:F238">COS(2*PI()*B195/0.5)</f>
        <v>-0.49999999997433714</v>
      </c>
      <c r="G195" s="21">
        <f aca="true" t="shared" si="25" ref="G195:G238">-SIN(2*PI()*B195/0.5)</f>
        <v>0.8660254037992551</v>
      </c>
      <c r="H195" s="21">
        <f aca="true" t="shared" si="26" ref="H195:H238">TREND(C$2:C$238,D$2:G$238,D195:G195,TRUE)</f>
        <v>86.37025813256841</v>
      </c>
      <c r="I195">
        <f aca="true" t="shared" si="27" ref="I195:I238">85.8+13.56*COS(2*PI()*B195+3.92409332323317)</f>
        <v>98.88773023281186</v>
      </c>
    </row>
    <row r="196" spans="1:9" ht="15.75">
      <c r="A196" s="33">
        <v>41317.354166666664</v>
      </c>
      <c r="B196" s="28">
        <f t="shared" si="21"/>
        <v>4652.354166666664</v>
      </c>
      <c r="C196" s="26">
        <v>85</v>
      </c>
      <c r="D196" s="21">
        <f t="shared" si="22"/>
        <v>-0.6087614289952921</v>
      </c>
      <c r="E196" s="21">
        <f t="shared" si="23"/>
        <v>-0.7933533403015393</v>
      </c>
      <c r="F196" s="21">
        <f t="shared" si="24"/>
        <v>-0.25881904513521986</v>
      </c>
      <c r="G196" s="21">
        <f t="shared" si="25"/>
        <v>0.9659258262803065</v>
      </c>
      <c r="H196" s="21">
        <f t="shared" si="26"/>
        <v>87.05258945304288</v>
      </c>
      <c r="I196">
        <f t="shared" si="27"/>
        <v>99.23880751700435</v>
      </c>
    </row>
    <row r="197" spans="1:9" ht="15.75">
      <c r="A197" s="33">
        <v>41317.5</v>
      </c>
      <c r="B197" s="28">
        <f t="shared" si="21"/>
        <v>4652.5</v>
      </c>
      <c r="C197" s="26">
        <v>84</v>
      </c>
      <c r="D197" s="21">
        <f t="shared" si="22"/>
        <v>-1</v>
      </c>
      <c r="E197" s="21">
        <f t="shared" si="23"/>
        <v>-2.657009378140285E-12</v>
      </c>
      <c r="F197" s="21">
        <f t="shared" si="24"/>
        <v>1</v>
      </c>
      <c r="G197" s="21">
        <f t="shared" si="25"/>
        <v>5.31401875628057E-12</v>
      </c>
      <c r="H197" s="21">
        <f t="shared" si="26"/>
        <v>90.3380385864259</v>
      </c>
      <c r="I197">
        <f t="shared" si="27"/>
        <v>95.41610990090524</v>
      </c>
    </row>
    <row r="198" spans="1:9" ht="15.75">
      <c r="A198" s="33">
        <v>41317.520833333336</v>
      </c>
      <c r="B198" s="28">
        <f t="shared" si="21"/>
        <v>4652.520833333336</v>
      </c>
      <c r="C198" s="26">
        <v>94</v>
      </c>
      <c r="D198" s="21">
        <f t="shared" si="22"/>
        <v>-0.9914448613721274</v>
      </c>
      <c r="E198" s="21">
        <f t="shared" si="23"/>
        <v>0.13052619223283524</v>
      </c>
      <c r="F198" s="21">
        <f t="shared" si="24"/>
        <v>0.9659258262823939</v>
      </c>
      <c r="G198" s="21">
        <f t="shared" si="25"/>
        <v>-0.25881904512743</v>
      </c>
      <c r="H198" s="21">
        <f t="shared" si="26"/>
        <v>91.23555519230224</v>
      </c>
      <c r="I198">
        <f t="shared" si="27"/>
        <v>94.08594114703703</v>
      </c>
    </row>
    <row r="199" spans="1:9" ht="15.75">
      <c r="A199" s="33">
        <v>41317.541666666664</v>
      </c>
      <c r="B199" s="28">
        <f t="shared" si="21"/>
        <v>4652.541666666664</v>
      </c>
      <c r="C199" s="26">
        <v>89</v>
      </c>
      <c r="D199" s="21">
        <f t="shared" si="22"/>
        <v>-0.9659258262930052</v>
      </c>
      <c r="E199" s="21">
        <f t="shared" si="23"/>
        <v>0.2588190450878282</v>
      </c>
      <c r="F199" s="21">
        <f t="shared" si="24"/>
        <v>0.8660254037996494</v>
      </c>
      <c r="G199" s="21">
        <f t="shared" si="25"/>
        <v>-0.4999999999736541</v>
      </c>
      <c r="H199" s="21">
        <f t="shared" si="26"/>
        <v>92.31402978192737</v>
      </c>
      <c r="I199">
        <f t="shared" si="27"/>
        <v>92.61399764332428</v>
      </c>
    </row>
    <row r="200" spans="1:9" ht="15.75">
      <c r="A200" s="33">
        <v>41317.5625</v>
      </c>
      <c r="B200" s="28">
        <f t="shared" si="21"/>
        <v>4652.5625</v>
      </c>
      <c r="C200" s="26">
        <v>81</v>
      </c>
      <c r="D200" s="21">
        <f t="shared" si="22"/>
        <v>-0.9238795325111566</v>
      </c>
      <c r="E200" s="21">
        <f t="shared" si="23"/>
        <v>0.38268343236540403</v>
      </c>
      <c r="F200" s="21">
        <f t="shared" si="24"/>
        <v>0.7071067811860665</v>
      </c>
      <c r="G200" s="21">
        <f t="shared" si="25"/>
        <v>-0.7071067811870285</v>
      </c>
      <c r="H200" s="21">
        <f t="shared" si="26"/>
        <v>93.55003778726483</v>
      </c>
      <c r="I200">
        <f t="shared" si="27"/>
        <v>91.02546475024094</v>
      </c>
    </row>
    <row r="201" spans="1:9" ht="15.75">
      <c r="A201" s="33">
        <v>41317.583333333336</v>
      </c>
      <c r="B201" s="28">
        <f t="shared" si="21"/>
        <v>4652.583333333336</v>
      </c>
      <c r="C201" s="26">
        <v>104</v>
      </c>
      <c r="D201" s="21">
        <f t="shared" si="22"/>
        <v>-0.8660254037764931</v>
      </c>
      <c r="E201" s="21">
        <f t="shared" si="23"/>
        <v>0.5000000000137621</v>
      </c>
      <c r="F201" s="21">
        <f t="shared" si="24"/>
        <v>0.4999999999724758</v>
      </c>
      <c r="G201" s="21">
        <f t="shared" si="25"/>
        <v>-0.8660254038003298</v>
      </c>
      <c r="H201" s="21">
        <f t="shared" si="26"/>
        <v>94.89914768203754</v>
      </c>
      <c r="I201">
        <f t="shared" si="27"/>
        <v>89.34752270648724</v>
      </c>
    </row>
    <row r="202" spans="1:9" ht="15.75">
      <c r="A202" s="33">
        <v>41317.604166666664</v>
      </c>
      <c r="B202" s="28">
        <f t="shared" si="21"/>
        <v>4652.604166666664</v>
      </c>
      <c r="C202" s="26">
        <v>114</v>
      </c>
      <c r="D202" s="21">
        <f t="shared" si="22"/>
        <v>-0.793353340300885</v>
      </c>
      <c r="E202" s="21">
        <f t="shared" si="23"/>
        <v>0.6087614289961447</v>
      </c>
      <c r="F202" s="21">
        <f t="shared" si="24"/>
        <v>0.25881904513314385</v>
      </c>
      <c r="G202" s="21">
        <f t="shared" si="25"/>
        <v>-0.9659258262808629</v>
      </c>
      <c r="H202" s="21">
        <f t="shared" si="26"/>
        <v>96.29826792218637</v>
      </c>
      <c r="I202">
        <f t="shared" si="27"/>
        <v>87.60888156628758</v>
      </c>
    </row>
    <row r="203" spans="1:9" ht="15.75">
      <c r="A203" s="33">
        <v>41317.625</v>
      </c>
      <c r="B203" s="28">
        <f t="shared" si="21"/>
        <v>4652.625</v>
      </c>
      <c r="C203" s="26">
        <v>100</v>
      </c>
      <c r="D203" s="21">
        <f t="shared" si="22"/>
        <v>-0.7071067811867602</v>
      </c>
      <c r="E203" s="21">
        <f t="shared" si="23"/>
        <v>0.7071067811863349</v>
      </c>
      <c r="F203" s="21">
        <f t="shared" si="24"/>
        <v>6.014053187744506E-13</v>
      </c>
      <c r="G203" s="21">
        <f t="shared" si="25"/>
        <v>-1</v>
      </c>
      <c r="H203" s="21">
        <f t="shared" si="26"/>
        <v>97.66945293360548</v>
      </c>
      <c r="I203">
        <f t="shared" si="27"/>
        <v>85.83928996034572</v>
      </c>
    </row>
    <row r="204" spans="1:9" ht="15.75">
      <c r="A204" s="33">
        <v>41317.645833333336</v>
      </c>
      <c r="B204" s="28">
        <f t="shared" si="21"/>
        <v>4652.645833333336</v>
      </c>
      <c r="C204" s="26">
        <v>108</v>
      </c>
      <c r="D204" s="21">
        <f t="shared" si="22"/>
        <v>-0.6087614289966218</v>
      </c>
      <c r="E204" s="21">
        <f t="shared" si="23"/>
        <v>0.793353340300519</v>
      </c>
      <c r="F204" s="21">
        <f t="shared" si="24"/>
        <v>-0.258819045131982</v>
      </c>
      <c r="G204" s="21">
        <f t="shared" si="25"/>
        <v>-0.9659258262811742</v>
      </c>
      <c r="H204" s="21">
        <f t="shared" si="26"/>
        <v>98.92491721546826</v>
      </c>
      <c r="I204">
        <f t="shared" si="27"/>
        <v>84.06902609228896</v>
      </c>
    </row>
    <row r="205" spans="1:9" ht="15.75">
      <c r="A205" s="33">
        <v>41317.666666666664</v>
      </c>
      <c r="B205" s="28">
        <f t="shared" si="21"/>
        <v>4652.666666666664</v>
      </c>
      <c r="C205" s="26">
        <v>112</v>
      </c>
      <c r="D205" s="21">
        <f t="shared" si="22"/>
        <v>-0.5000000000142829</v>
      </c>
      <c r="E205" s="21">
        <f t="shared" si="23"/>
        <v>0.8660254037761924</v>
      </c>
      <c r="F205" s="21">
        <f t="shared" si="24"/>
        <v>-0.49999999997143413</v>
      </c>
      <c r="G205" s="21">
        <f t="shared" si="25"/>
        <v>-0.8660254038009312</v>
      </c>
      <c r="H205" s="21">
        <f t="shared" si="26"/>
        <v>99.97292096033593</v>
      </c>
      <c r="I205">
        <f t="shared" si="27"/>
        <v>82.32837966833672</v>
      </c>
    </row>
    <row r="206" spans="1:9" ht="15.75">
      <c r="A206" s="33">
        <v>41317.6875</v>
      </c>
      <c r="B206" s="28">
        <f t="shared" si="21"/>
        <v>4652.6875</v>
      </c>
      <c r="C206" s="26">
        <v>105</v>
      </c>
      <c r="D206" s="21">
        <f t="shared" si="22"/>
        <v>-0.38268343236595964</v>
      </c>
      <c r="E206" s="21">
        <f t="shared" si="23"/>
        <v>0.9238795325109265</v>
      </c>
      <c r="F206" s="21">
        <f t="shared" si="24"/>
        <v>-0.707106781185216</v>
      </c>
      <c r="G206" s="21">
        <f t="shared" si="25"/>
        <v>-0.7071067811878791</v>
      </c>
      <c r="H206" s="21">
        <f t="shared" si="26"/>
        <v>100.7241277469294</v>
      </c>
      <c r="I206">
        <f t="shared" si="27"/>
        <v>80.64713363015227</v>
      </c>
    </row>
    <row r="207" spans="1:9" ht="15.75">
      <c r="A207" s="33">
        <v>41317.708333333336</v>
      </c>
      <c r="B207" s="28">
        <f t="shared" si="21"/>
        <v>4652.708333333336</v>
      </c>
      <c r="C207" s="26">
        <v>105</v>
      </c>
      <c r="D207" s="21">
        <f t="shared" si="22"/>
        <v>-0.25881904508840914</v>
      </c>
      <c r="E207" s="21">
        <f t="shared" si="23"/>
        <v>0.9659258262928495</v>
      </c>
      <c r="F207" s="21">
        <f t="shared" si="24"/>
        <v>-0.866025403799048</v>
      </c>
      <c r="G207" s="21">
        <f t="shared" si="25"/>
        <v>-0.49999999997469574</v>
      </c>
      <c r="H207" s="21">
        <f t="shared" si="26"/>
        <v>101.0979992270194</v>
      </c>
      <c r="I207">
        <f t="shared" si="27"/>
        <v>79.05405456422129</v>
      </c>
    </row>
    <row r="208" spans="1:9" ht="15.75">
      <c r="A208" s="33">
        <v>41317.729166666664</v>
      </c>
      <c r="B208" s="28">
        <f t="shared" si="21"/>
        <v>4652.729166666664</v>
      </c>
      <c r="C208" s="26">
        <v>106</v>
      </c>
      <c r="D208" s="21">
        <f t="shared" si="22"/>
        <v>-0.13052619223703835</v>
      </c>
      <c r="E208" s="21">
        <f t="shared" si="23"/>
        <v>0.9914448613715741</v>
      </c>
      <c r="F208" s="21">
        <f t="shared" si="24"/>
        <v>-0.9659258262801994</v>
      </c>
      <c r="G208" s="21">
        <f t="shared" si="25"/>
        <v>-0.2588190451356198</v>
      </c>
      <c r="H208" s="21">
        <f t="shared" si="26"/>
        <v>101.02878578093785</v>
      </c>
      <c r="I208">
        <f t="shared" si="27"/>
        <v>77.5764004955632</v>
      </c>
    </row>
    <row r="209" spans="1:9" ht="15.75">
      <c r="A209" s="33">
        <v>41317.75</v>
      </c>
      <c r="B209" s="28">
        <f t="shared" si="21"/>
        <v>4652.75</v>
      </c>
      <c r="C209" s="26">
        <v>115</v>
      </c>
      <c r="D209" s="21">
        <f t="shared" si="22"/>
        <v>-1.5823747477258787E-12</v>
      </c>
      <c r="E209" s="21">
        <f t="shared" si="23"/>
        <v>1</v>
      </c>
      <c r="F209" s="21">
        <f t="shared" si="24"/>
        <v>-1</v>
      </c>
      <c r="G209" s="21">
        <f t="shared" si="25"/>
        <v>-3.1647494954517574E-12</v>
      </c>
      <c r="H209" s="21">
        <f t="shared" si="26"/>
        <v>100.47069629102624</v>
      </c>
      <c r="I209">
        <f t="shared" si="27"/>
        <v>76.23945449391564</v>
      </c>
    </row>
    <row r="210" spans="1:9" ht="15.75">
      <c r="A210" s="33">
        <v>41317.770833333336</v>
      </c>
      <c r="B210" s="28">
        <f t="shared" si="21"/>
        <v>4652.770833333336</v>
      </c>
      <c r="C210" s="26">
        <v>110</v>
      </c>
      <c r="D210" s="21">
        <f t="shared" si="22"/>
        <v>0.1305261922339007</v>
      </c>
      <c r="E210" s="21">
        <f t="shared" si="23"/>
        <v>0.9914448613719872</v>
      </c>
      <c r="F210" s="21">
        <f t="shared" si="24"/>
        <v>-0.9659258262818377</v>
      </c>
      <c r="G210" s="21">
        <f t="shared" si="25"/>
        <v>0.258819045129506</v>
      </c>
      <c r="H210" s="21">
        <f t="shared" si="26"/>
        <v>99.40188293491882</v>
      </c>
      <c r="I210">
        <f t="shared" si="27"/>
        <v>75.06609207659997</v>
      </c>
    </row>
    <row r="211" spans="1:9" ht="15.75">
      <c r="A211" s="33">
        <v>41317.791666666664</v>
      </c>
      <c r="B211" s="28">
        <f t="shared" si="21"/>
        <v>4652.791666666664</v>
      </c>
      <c r="C211" s="26">
        <v>106</v>
      </c>
      <c r="D211" s="21">
        <f t="shared" si="22"/>
        <v>0.25881904508535225</v>
      </c>
      <c r="E211" s="21">
        <f t="shared" si="23"/>
        <v>0.9659258262936686</v>
      </c>
      <c r="F211" s="21">
        <f t="shared" si="24"/>
        <v>-0.8660254038022128</v>
      </c>
      <c r="G211" s="21">
        <f t="shared" si="25"/>
        <v>0.49999999996921424</v>
      </c>
      <c r="H211" s="21">
        <f t="shared" si="26"/>
        <v>97.82695465462801</v>
      </c>
      <c r="I211">
        <f t="shared" si="27"/>
        <v>74.07638980022102</v>
      </c>
    </row>
    <row r="212" spans="1:9" ht="15.75">
      <c r="A212" s="33">
        <v>41317.8125</v>
      </c>
      <c r="B212" s="28">
        <f t="shared" si="21"/>
        <v>4652.8125</v>
      </c>
      <c r="C212" s="26">
        <v>102</v>
      </c>
      <c r="D212" s="21">
        <f t="shared" si="22"/>
        <v>0.3826834323630358</v>
      </c>
      <c r="E212" s="21">
        <f t="shared" si="23"/>
        <v>0.9238795325121375</v>
      </c>
      <c r="F212" s="21">
        <f t="shared" si="24"/>
        <v>-0.7071067811896916</v>
      </c>
      <c r="G212" s="21">
        <f t="shared" si="25"/>
        <v>0.7071067811834034</v>
      </c>
      <c r="H212" s="21">
        <f t="shared" si="26"/>
        <v>95.77783047806429</v>
      </c>
      <c r="I212">
        <f t="shared" si="27"/>
        <v>73.28728174441484</v>
      </c>
    </row>
    <row r="213" spans="1:9" ht="15.75">
      <c r="A213" s="33">
        <v>41317.833333333336</v>
      </c>
      <c r="B213" s="28">
        <f t="shared" si="21"/>
        <v>4652.833333333336</v>
      </c>
      <c r="C213" s="26">
        <v>97</v>
      </c>
      <c r="D213" s="21">
        <f t="shared" si="22"/>
        <v>0.5000000000115422</v>
      </c>
      <c r="E213" s="21">
        <f t="shared" si="23"/>
        <v>0.8660254037777748</v>
      </c>
      <c r="F213" s="21">
        <f t="shared" si="24"/>
        <v>-0.49999999997691563</v>
      </c>
      <c r="G213" s="21">
        <f t="shared" si="25"/>
        <v>0.8660254037977664</v>
      </c>
      <c r="H213" s="21">
        <f t="shared" si="26"/>
        <v>93.31285457478421</v>
      </c>
      <c r="I213">
        <f t="shared" si="27"/>
        <v>72.71226976719342</v>
      </c>
    </row>
    <row r="214" spans="1:9" ht="15.75">
      <c r="A214" s="33">
        <v>41317.854166666664</v>
      </c>
      <c r="B214" s="28">
        <f t="shared" si="21"/>
        <v>4652.854166666664</v>
      </c>
      <c r="C214" s="26">
        <v>92</v>
      </c>
      <c r="D214" s="21">
        <f t="shared" si="22"/>
        <v>0.6087614289969973</v>
      </c>
      <c r="E214" s="21">
        <f t="shared" si="23"/>
        <v>0.7933533403002309</v>
      </c>
      <c r="F214" s="21">
        <f t="shared" si="24"/>
        <v>-0.2588190451310678</v>
      </c>
      <c r="G214" s="21">
        <f t="shared" si="25"/>
        <v>0.9659258262814191</v>
      </c>
      <c r="H214" s="21">
        <f t="shared" si="26"/>
        <v>90.51421126610586</v>
      </c>
      <c r="I214">
        <f t="shared" si="27"/>
        <v>72.36119248299175</v>
      </c>
    </row>
    <row r="215" spans="1:9" ht="15.75">
      <c r="A215" s="33">
        <v>41317.875</v>
      </c>
      <c r="B215" s="28">
        <f t="shared" si="21"/>
        <v>4652.875</v>
      </c>
      <c r="C215" s="26">
        <v>97</v>
      </c>
      <c r="D215" s="21">
        <f t="shared" si="22"/>
        <v>0.7071067811845223</v>
      </c>
      <c r="E215" s="21">
        <f t="shared" si="23"/>
        <v>0.7071067811885727</v>
      </c>
      <c r="F215" s="21">
        <f t="shared" si="24"/>
        <v>-5.728093672129064E-12</v>
      </c>
      <c r="G215" s="21">
        <f t="shared" si="25"/>
        <v>1</v>
      </c>
      <c r="H215" s="21">
        <f t="shared" si="26"/>
        <v>87.48379235309743</v>
      </c>
      <c r="I215">
        <f t="shared" si="27"/>
        <v>72.2400569212473</v>
      </c>
    </row>
    <row r="216" spans="1:9" ht="15.75">
      <c r="A216" s="33">
        <v>41317.895833333336</v>
      </c>
      <c r="B216" s="28">
        <f t="shared" si="21"/>
        <v>4652.895833333336</v>
      </c>
      <c r="C216" s="26">
        <v>88</v>
      </c>
      <c r="D216" s="21">
        <f t="shared" si="22"/>
        <v>0.7933533402989584</v>
      </c>
      <c r="E216" s="21">
        <f t="shared" si="23"/>
        <v>0.6087614289986555</v>
      </c>
      <c r="F216" s="21">
        <f t="shared" si="24"/>
        <v>0.25881904512703</v>
      </c>
      <c r="G216" s="21">
        <f t="shared" si="25"/>
        <v>0.965925826282501</v>
      </c>
      <c r="H216" s="21">
        <f t="shared" si="26"/>
        <v>84.33777328888743</v>
      </c>
      <c r="I216">
        <f t="shared" si="27"/>
        <v>72.35093574515524</v>
      </c>
    </row>
    <row r="217" spans="1:9" ht="15.75">
      <c r="A217" s="33">
        <v>41317.916666666664</v>
      </c>
      <c r="B217" s="28">
        <f t="shared" si="21"/>
        <v>4652.916666666664</v>
      </c>
      <c r="C217" s="26">
        <v>78</v>
      </c>
      <c r="D217" s="21">
        <f t="shared" si="22"/>
        <v>0.8660254037767298</v>
      </c>
      <c r="E217" s="21">
        <f t="shared" si="23"/>
        <v>0.5000000000133523</v>
      </c>
      <c r="F217" s="21">
        <f t="shared" si="24"/>
        <v>0.4999999999732955</v>
      </c>
      <c r="G217" s="21">
        <f t="shared" si="25"/>
        <v>0.8660254037998565</v>
      </c>
      <c r="H217" s="21">
        <f t="shared" si="26"/>
        <v>81.20024179819129</v>
      </c>
      <c r="I217">
        <f t="shared" si="27"/>
        <v>72.69193178715169</v>
      </c>
    </row>
    <row r="218" spans="1:9" ht="15.75">
      <c r="A218" s="33">
        <v>41317.9375</v>
      </c>
      <c r="B218" s="28">
        <f t="shared" si="21"/>
        <v>4652.9375</v>
      </c>
      <c r="C218" s="26">
        <v>83</v>
      </c>
      <c r="D218" s="21">
        <f t="shared" si="22"/>
        <v>0.9238795325113377</v>
      </c>
      <c r="E218" s="21">
        <f t="shared" si="23"/>
        <v>0.3826834323649668</v>
      </c>
      <c r="F218" s="21">
        <f t="shared" si="24"/>
        <v>0.7071067811867358</v>
      </c>
      <c r="G218" s="21">
        <f t="shared" si="25"/>
        <v>0.7071067811863593</v>
      </c>
      <c r="H218" s="21">
        <f t="shared" si="26"/>
        <v>78.19628670002227</v>
      </c>
      <c r="I218">
        <f t="shared" si="27"/>
        <v>73.25721051064184</v>
      </c>
    </row>
    <row r="219" spans="1:9" ht="15.75">
      <c r="A219" s="33">
        <v>41317.958333333336</v>
      </c>
      <c r="B219" s="28">
        <f t="shared" si="21"/>
        <v>4652.958333333336</v>
      </c>
      <c r="C219" s="26">
        <v>83</v>
      </c>
      <c r="D219" s="21">
        <f t="shared" si="22"/>
        <v>0.9659258262931276</v>
      </c>
      <c r="E219" s="21">
        <f t="shared" si="23"/>
        <v>0.25881904508737114</v>
      </c>
      <c r="F219" s="21">
        <f t="shared" si="24"/>
        <v>0.8660254038001227</v>
      </c>
      <c r="G219" s="21">
        <f t="shared" si="25"/>
        <v>0.4999999999728344</v>
      </c>
      <c r="H219" s="21">
        <f t="shared" si="26"/>
        <v>75.44499149144282</v>
      </c>
      <c r="I219">
        <f t="shared" si="27"/>
        <v>74.03709983986407</v>
      </c>
    </row>
    <row r="220" spans="1:9" ht="15.75">
      <c r="A220" s="33">
        <v>41317.979166666664</v>
      </c>
      <c r="B220" s="28">
        <f t="shared" si="21"/>
        <v>4652.979166666664</v>
      </c>
      <c r="C220" s="26">
        <v>76</v>
      </c>
      <c r="D220" s="21">
        <f t="shared" si="22"/>
        <v>0.9914448613717143</v>
      </c>
      <c r="E220" s="21">
        <f t="shared" si="23"/>
        <v>0.13052619223597292</v>
      </c>
      <c r="F220" s="21">
        <f t="shared" si="24"/>
        <v>0.9659258262807557</v>
      </c>
      <c r="G220" s="21">
        <f t="shared" si="25"/>
        <v>0.2588190451335438</v>
      </c>
      <c r="H220" s="21">
        <f t="shared" si="26"/>
        <v>73.05278417217086</v>
      </c>
      <c r="I220">
        <f t="shared" si="27"/>
        <v>75.0182556517771</v>
      </c>
    </row>
    <row r="221" spans="1:9" ht="15.75">
      <c r="A221" s="33">
        <v>41318</v>
      </c>
      <c r="B221" s="28">
        <f t="shared" si="21"/>
        <v>4653</v>
      </c>
      <c r="C221" s="26">
        <v>68</v>
      </c>
      <c r="D221" s="21">
        <f t="shared" si="22"/>
        <v>1</v>
      </c>
      <c r="E221" s="21">
        <f t="shared" si="23"/>
        <v>5.077401173114726E-13</v>
      </c>
      <c r="F221" s="21">
        <f t="shared" si="24"/>
        <v>1</v>
      </c>
      <c r="G221" s="21">
        <f t="shared" si="25"/>
        <v>1.0154802346229452E-12</v>
      </c>
      <c r="H221" s="21">
        <f t="shared" si="26"/>
        <v>71.10757144982864</v>
      </c>
      <c r="I221">
        <f t="shared" si="27"/>
        <v>76.1838900991153</v>
      </c>
    </row>
    <row r="222" spans="1:9" ht="15.75">
      <c r="A222" s="33">
        <v>41318.020833333336</v>
      </c>
      <c r="B222" s="28">
        <f t="shared" si="21"/>
        <v>4653.020833333336</v>
      </c>
      <c r="C222" s="26">
        <v>71</v>
      </c>
      <c r="D222" s="21">
        <f t="shared" si="22"/>
        <v>0.9914448613718468</v>
      </c>
      <c r="E222" s="21">
        <f t="shared" si="23"/>
        <v>-0.13052619223496612</v>
      </c>
      <c r="F222" s="21">
        <f t="shared" si="24"/>
        <v>0.9659258262812813</v>
      </c>
      <c r="G222" s="21">
        <f t="shared" si="25"/>
        <v>-0.25881904513158205</v>
      </c>
      <c r="H222" s="21">
        <f t="shared" si="26"/>
        <v>69.67403334256677</v>
      </c>
      <c r="I222">
        <f t="shared" si="27"/>
        <v>77.51405885298604</v>
      </c>
    </row>
    <row r="223" spans="1:9" ht="15.75">
      <c r="A223" s="33">
        <v>41318.041666666664</v>
      </c>
      <c r="B223" s="28">
        <f t="shared" si="21"/>
        <v>4653.041666666664</v>
      </c>
      <c r="C223" s="26">
        <v>67</v>
      </c>
      <c r="D223" s="21">
        <f t="shared" si="22"/>
        <v>0.9659258262933904</v>
      </c>
      <c r="E223" s="21">
        <f t="shared" si="23"/>
        <v>-0.25881904508639025</v>
      </c>
      <c r="F223" s="21">
        <f t="shared" si="24"/>
        <v>0.8660254038011382</v>
      </c>
      <c r="G223" s="21">
        <f t="shared" si="25"/>
        <v>-0.4999999999710755</v>
      </c>
      <c r="H223" s="21">
        <f t="shared" si="26"/>
        <v>68.7903768365792</v>
      </c>
      <c r="I223">
        <f t="shared" si="27"/>
        <v>78.98600235665826</v>
      </c>
    </row>
    <row r="224" spans="1:9" ht="15.75">
      <c r="A224" s="33">
        <v>41318.0625</v>
      </c>
      <c r="B224" s="28">
        <f t="shared" si="21"/>
        <v>4653.0625</v>
      </c>
      <c r="C224" s="26">
        <v>76</v>
      </c>
      <c r="D224" s="21">
        <f t="shared" si="22"/>
        <v>0.9238795325117263</v>
      </c>
      <c r="E224" s="21">
        <f t="shared" si="23"/>
        <v>-0.38268343236402863</v>
      </c>
      <c r="F224" s="21">
        <f t="shared" si="24"/>
        <v>0.7071067811881718</v>
      </c>
      <c r="G224" s="21">
        <f t="shared" si="25"/>
        <v>-0.7071067811849232</v>
      </c>
      <c r="H224" s="21">
        <f t="shared" si="26"/>
        <v>68.466749969533</v>
      </c>
      <c r="I224">
        <f t="shared" si="27"/>
        <v>80.57453524974042</v>
      </c>
    </row>
    <row r="225" spans="1:9" ht="15.75">
      <c r="A225" s="33">
        <v>41318.083333333336</v>
      </c>
      <c r="B225" s="28">
        <f t="shared" si="21"/>
        <v>4653.083333333336</v>
      </c>
      <c r="C225" s="26">
        <v>69</v>
      </c>
      <c r="D225" s="21">
        <f t="shared" si="22"/>
        <v>0.8660254037772375</v>
      </c>
      <c r="E225" s="21">
        <f t="shared" si="23"/>
        <v>-0.5000000000124728</v>
      </c>
      <c r="F225" s="21">
        <f t="shared" si="24"/>
        <v>0.49999999997505434</v>
      </c>
      <c r="G225" s="21">
        <f t="shared" si="25"/>
        <v>-0.8660254037988411</v>
      </c>
      <c r="H225" s="21">
        <f t="shared" si="26"/>
        <v>68.68540700098688</v>
      </c>
      <c r="I225">
        <f t="shared" si="27"/>
        <v>82.25247729349327</v>
      </c>
    </row>
    <row r="226" spans="1:9" ht="15.75">
      <c r="A226" s="33">
        <v>41318.104166666664</v>
      </c>
      <c r="B226" s="28">
        <f t="shared" si="21"/>
        <v>4653.104166666664</v>
      </c>
      <c r="C226" s="26">
        <v>66</v>
      </c>
      <c r="D226" s="21">
        <f t="shared" si="22"/>
        <v>0.7933533403017913</v>
      </c>
      <c r="E226" s="21">
        <f t="shared" si="23"/>
        <v>-0.6087614289949635</v>
      </c>
      <c r="F226" s="21">
        <f t="shared" si="24"/>
        <v>0.2588190451360198</v>
      </c>
      <c r="G226" s="21">
        <f t="shared" si="25"/>
        <v>-0.9659258262800923</v>
      </c>
      <c r="H226" s="21">
        <f t="shared" si="26"/>
        <v>69.40259874896229</v>
      </c>
      <c r="I226">
        <f t="shared" si="27"/>
        <v>83.9911184336924</v>
      </c>
    </row>
    <row r="227" spans="1:9" ht="15.75">
      <c r="A227" s="33">
        <v>41318.125</v>
      </c>
      <c r="B227" s="28">
        <f t="shared" si="21"/>
        <v>4653.125</v>
      </c>
      <c r="C227" s="26">
        <v>77</v>
      </c>
      <c r="D227" s="21">
        <f t="shared" si="22"/>
        <v>0.7071067811878128</v>
      </c>
      <c r="E227" s="21">
        <f t="shared" si="23"/>
        <v>-0.7071067811852823</v>
      </c>
      <c r="F227" s="21">
        <f t="shared" si="24"/>
        <v>3.578824411300252E-12</v>
      </c>
      <c r="G227" s="21">
        <f t="shared" si="25"/>
        <v>-1</v>
      </c>
      <c r="H227" s="21">
        <f t="shared" si="26"/>
        <v>70.55204762443164</v>
      </c>
      <c r="I227">
        <f t="shared" si="27"/>
        <v>85.76071003963408</v>
      </c>
    </row>
    <row r="228" spans="1:9" ht="15.75">
      <c r="A228" s="33">
        <v>41318.146527777775</v>
      </c>
      <c r="B228" s="28">
        <f t="shared" si="21"/>
        <v>4653.146527777775</v>
      </c>
      <c r="C228" s="26">
        <v>67</v>
      </c>
      <c r="D228" s="21">
        <f t="shared" si="22"/>
        <v>0.6052939880559491</v>
      </c>
      <c r="E228" s="21">
        <f t="shared" si="23"/>
        <v>-0.796002002524695</v>
      </c>
      <c r="F228" s="21">
        <f t="shared" si="24"/>
        <v>-0.2672383760466491</v>
      </c>
      <c r="G228" s="21">
        <f t="shared" si="25"/>
        <v>-0.9636304532173886</v>
      </c>
      <c r="H228" s="21">
        <f t="shared" si="26"/>
        <v>72.1045873197156</v>
      </c>
      <c r="I228">
        <f t="shared" si="27"/>
        <v>87.58963985659588</v>
      </c>
    </row>
    <row r="229" spans="1:9" ht="15.75">
      <c r="A229" s="33">
        <v>41318.166666666664</v>
      </c>
      <c r="B229" s="28">
        <f t="shared" si="21"/>
        <v>4653.166666666664</v>
      </c>
      <c r="C229" s="26">
        <v>67</v>
      </c>
      <c r="D229" s="21">
        <f t="shared" si="22"/>
        <v>0.5000000000155722</v>
      </c>
      <c r="E229" s="21">
        <f t="shared" si="23"/>
        <v>-0.866025403775448</v>
      </c>
      <c r="F229" s="21">
        <f t="shared" si="24"/>
        <v>-0.49999999996885564</v>
      </c>
      <c r="G229" s="21">
        <f t="shared" si="25"/>
        <v>-0.8660254038024199</v>
      </c>
      <c r="H229" s="21">
        <f t="shared" si="26"/>
        <v>73.7998573810037</v>
      </c>
      <c r="I229">
        <f t="shared" si="27"/>
        <v>89.27162033164376</v>
      </c>
    </row>
    <row r="230" spans="1:9" ht="15.75">
      <c r="A230" s="33">
        <v>41318.1875</v>
      </c>
      <c r="B230" s="28">
        <f t="shared" si="21"/>
        <v>4653.1875</v>
      </c>
      <c r="C230" s="26">
        <v>77</v>
      </c>
      <c r="D230" s="21">
        <f t="shared" si="22"/>
        <v>0.38268343236733504</v>
      </c>
      <c r="E230" s="21">
        <f t="shared" si="23"/>
        <v>-0.9238795325103567</v>
      </c>
      <c r="F230" s="21">
        <f t="shared" si="24"/>
        <v>-0.7071067811831107</v>
      </c>
      <c r="G230" s="21">
        <f t="shared" si="25"/>
        <v>-0.7071067811899844</v>
      </c>
      <c r="H230" s="21">
        <f t="shared" si="26"/>
        <v>75.70098408473726</v>
      </c>
      <c r="I230">
        <f t="shared" si="27"/>
        <v>90.95286636982905</v>
      </c>
    </row>
    <row r="231" spans="1:9" ht="15.75">
      <c r="A231" s="33">
        <v>41318.208333333336</v>
      </c>
      <c r="B231" s="28">
        <f t="shared" si="21"/>
        <v>4653.208333333336</v>
      </c>
      <c r="C231" s="26">
        <v>80</v>
      </c>
      <c r="D231" s="21">
        <f t="shared" si="22"/>
        <v>0.2588190450898471</v>
      </c>
      <c r="E231" s="21">
        <f t="shared" si="23"/>
        <v>-0.9659258262924642</v>
      </c>
      <c r="F231" s="21">
        <f t="shared" si="24"/>
        <v>-0.8660254037975593</v>
      </c>
      <c r="G231" s="21">
        <f t="shared" si="25"/>
        <v>-0.49999999997727423</v>
      </c>
      <c r="H231" s="21">
        <f t="shared" si="26"/>
        <v>77.65292840785588</v>
      </c>
      <c r="I231">
        <f t="shared" si="27"/>
        <v>92.54594543576118</v>
      </c>
    </row>
    <row r="232" spans="1:9" ht="15.75">
      <c r="A232" s="33">
        <v>41318.229166666664</v>
      </c>
      <c r="B232" s="28">
        <f t="shared" si="21"/>
        <v>4653.229166666664</v>
      </c>
      <c r="C232" s="26">
        <v>80</v>
      </c>
      <c r="D232" s="21">
        <f t="shared" si="22"/>
        <v>0.13052619223490747</v>
      </c>
      <c r="E232" s="21">
        <f t="shared" si="23"/>
        <v>-0.9914448613718546</v>
      </c>
      <c r="F232" s="21">
        <f t="shared" si="24"/>
        <v>-0.965925826281312</v>
      </c>
      <c r="G232" s="21">
        <f t="shared" si="25"/>
        <v>-0.25881904513146775</v>
      </c>
      <c r="H232" s="21">
        <f t="shared" si="26"/>
        <v>79.56293946608434</v>
      </c>
      <c r="I232">
        <f t="shared" si="27"/>
        <v>94.02359950445995</v>
      </c>
    </row>
    <row r="233" spans="1:9" ht="15.75">
      <c r="A233" s="33">
        <v>41318.25</v>
      </c>
      <c r="B233" s="28">
        <f t="shared" si="21"/>
        <v>4653.25</v>
      </c>
      <c r="C233" s="26">
        <v>81</v>
      </c>
      <c r="D233" s="21">
        <f t="shared" si="22"/>
        <v>-5.668945131029335E-13</v>
      </c>
      <c r="E233" s="21">
        <f t="shared" si="23"/>
        <v>-1</v>
      </c>
      <c r="F233" s="21">
        <f t="shared" si="24"/>
        <v>-1</v>
      </c>
      <c r="G233" s="21">
        <f t="shared" si="25"/>
        <v>1.133789026205867E-12</v>
      </c>
      <c r="H233" s="21">
        <f t="shared" si="26"/>
        <v>81.35136106306373</v>
      </c>
      <c r="I233">
        <f t="shared" si="27"/>
        <v>95.36054550610503</v>
      </c>
    </row>
    <row r="234" spans="1:9" ht="15.75">
      <c r="A234" s="33">
        <v>41318.270833333336</v>
      </c>
      <c r="B234" s="28">
        <f t="shared" si="21"/>
        <v>4653.270833333336</v>
      </c>
      <c r="C234" s="26">
        <v>81</v>
      </c>
      <c r="D234" s="21">
        <f t="shared" si="22"/>
        <v>-0.1305261922324247</v>
      </c>
      <c r="E234" s="21">
        <f t="shared" si="23"/>
        <v>-0.9914448613721815</v>
      </c>
      <c r="F234" s="21">
        <f t="shared" si="24"/>
        <v>-0.9659258262826083</v>
      </c>
      <c r="G234" s="21">
        <f t="shared" si="25"/>
        <v>0.25881904512663</v>
      </c>
      <c r="H234" s="21">
        <f t="shared" si="26"/>
        <v>82.95619592051455</v>
      </c>
      <c r="I234">
        <f t="shared" si="27"/>
        <v>96.53390792338769</v>
      </c>
    </row>
    <row r="235" spans="1:9" ht="15.75">
      <c r="A235" s="33">
        <v>41318.291666666664</v>
      </c>
      <c r="B235" s="28">
        <f t="shared" si="21"/>
        <v>4653.291666666664</v>
      </c>
      <c r="C235" s="26">
        <v>89</v>
      </c>
      <c r="D235" s="21">
        <f t="shared" si="22"/>
        <v>-0.25881904508742826</v>
      </c>
      <c r="E235" s="21">
        <f t="shared" si="23"/>
        <v>-0.9659258262931123</v>
      </c>
      <c r="F235" s="21">
        <f t="shared" si="24"/>
        <v>-0.8660254038000635</v>
      </c>
      <c r="G235" s="21">
        <f t="shared" si="25"/>
        <v>0.49999999997293687</v>
      </c>
      <c r="H235" s="21">
        <f t="shared" si="26"/>
        <v>84.336306117241</v>
      </c>
      <c r="I235">
        <f t="shared" si="27"/>
        <v>97.52361019979361</v>
      </c>
    </row>
    <row r="236" spans="1:9" ht="15.75">
      <c r="A236" s="33">
        <v>41318.3125</v>
      </c>
      <c r="B236" s="28">
        <f t="shared" si="21"/>
        <v>4653.3125</v>
      </c>
      <c r="C236" s="26">
        <v>74</v>
      </c>
      <c r="D236" s="21">
        <f t="shared" si="22"/>
        <v>-0.38268343236502145</v>
      </c>
      <c r="E236" s="21">
        <f t="shared" si="23"/>
        <v>-0.923879532511315</v>
      </c>
      <c r="F236" s="21">
        <f t="shared" si="24"/>
        <v>-0.707106781186652</v>
      </c>
      <c r="G236" s="21">
        <f t="shared" si="25"/>
        <v>0.707106781186443</v>
      </c>
      <c r="H236" s="21">
        <f t="shared" si="26"/>
        <v>85.4730491555167</v>
      </c>
      <c r="I236">
        <f t="shared" si="27"/>
        <v>98.3127182555964</v>
      </c>
    </row>
    <row r="237" spans="1:9" ht="15.75">
      <c r="A237" s="33">
        <v>41318.333333333336</v>
      </c>
      <c r="B237" s="28">
        <f t="shared" si="21"/>
        <v>4653.333333333336</v>
      </c>
      <c r="C237" s="26">
        <v>74</v>
      </c>
      <c r="D237" s="21">
        <f t="shared" si="22"/>
        <v>-0.5000000000134035</v>
      </c>
      <c r="E237" s="21">
        <f t="shared" si="23"/>
        <v>-0.8660254037767001</v>
      </c>
      <c r="F237" s="21">
        <f t="shared" si="24"/>
        <v>-0.499999999973193</v>
      </c>
      <c r="G237" s="21">
        <f t="shared" si="25"/>
        <v>0.8660254037999157</v>
      </c>
      <c r="H237" s="21">
        <f t="shared" si="26"/>
        <v>86.37025813257237</v>
      </c>
      <c r="I237">
        <f t="shared" si="27"/>
        <v>98.8877302328142</v>
      </c>
    </row>
    <row r="238" spans="1:9" ht="15.75">
      <c r="A238" s="33">
        <v>41318.354166666664</v>
      </c>
      <c r="B238" s="28">
        <f t="shared" si="21"/>
        <v>4653.354166666664</v>
      </c>
      <c r="C238" s="26">
        <v>86</v>
      </c>
      <c r="D238" s="21">
        <f t="shared" si="22"/>
        <v>-0.6087614289958162</v>
      </c>
      <c r="E238" s="21">
        <f t="shared" si="23"/>
        <v>-0.7933533403011371</v>
      </c>
      <c r="F238" s="21">
        <f t="shared" si="24"/>
        <v>-0.25881904513394377</v>
      </c>
      <c r="G238" s="21">
        <f t="shared" si="25"/>
        <v>0.9659258262806485</v>
      </c>
      <c r="H238" s="21">
        <f t="shared" si="26"/>
        <v>87.05258945304585</v>
      </c>
      <c r="I238">
        <f t="shared" si="27"/>
        <v>99.23880751700554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Germaine2</dc:creator>
  <cp:keywords/>
  <dc:description/>
  <cp:lastModifiedBy>Germaine2</cp:lastModifiedBy>
  <dcterms:created xsi:type="dcterms:W3CDTF">2013-02-13T17:38:55Z</dcterms:created>
  <dcterms:modified xsi:type="dcterms:W3CDTF">2013-02-13T17:47:27Z</dcterms:modified>
  <cp:category/>
  <cp:version/>
  <cp:contentType/>
  <cp:contentStatus/>
</cp:coreProperties>
</file>